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/>
  </bookViews>
  <sheets>
    <sheet name="2025年水稻田生态补偿" sheetId="1" r:id="rId1"/>
  </sheets>
  <externalReferences>
    <externalReference r:id="rId2"/>
  </externalReferences>
  <definedNames>
    <definedName name="_xlnm._FilterDatabase" localSheetId="0" hidden="1">'2025年水稻田生态补偿'!$A$2:$J$215</definedName>
    <definedName name="_xlnm.Print_Titles" localSheetId="0">'2025年水稻田生态补偿'!$4:$4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<sst xmlns="http://schemas.openxmlformats.org/spreadsheetml/2006/main" count="221" uniqueCount="34">
  <si>
    <t>附件：</t>
  </si>
  <si>
    <t>吴江区2025年水稻田生态补偿资金明细表</t>
  </si>
  <si>
    <t>单位：亩，元</t>
  </si>
  <si>
    <t>序号</t>
  </si>
  <si>
    <t>区镇（街道）</t>
  </si>
  <si>
    <t>村名</t>
  </si>
  <si>
    <t>水稻田生态补偿面积</t>
  </si>
  <si>
    <t>得分</t>
  </si>
  <si>
    <t>市级政策补偿资金</t>
  </si>
  <si>
    <t>是否整村入股</t>
  </si>
  <si>
    <t>整村流转补偿资金</t>
  </si>
  <si>
    <t>合计</t>
  </si>
  <si>
    <t>已拨付</t>
  </si>
  <si>
    <t>本次拨付</t>
  </si>
  <si>
    <t>汾湖高新区（黎里镇）</t>
  </si>
  <si>
    <t>是</t>
  </si>
  <si>
    <t>否</t>
  </si>
  <si>
    <t>新鹤（原浮楼村）</t>
  </si>
  <si>
    <t>新鹤（原元鹤村）</t>
  </si>
  <si>
    <t>禾田（原群众村）</t>
  </si>
  <si>
    <t>禾田（原蚬南村）</t>
  </si>
  <si>
    <r>
      <rPr>
        <b/>
        <sz val="11"/>
        <rFont val="宋体"/>
        <charset val="134"/>
      </rPr>
      <t>小</t>
    </r>
    <r>
      <rPr>
        <b/>
        <sz val="11"/>
        <rFont val="Times New Roman"/>
        <charset val="134"/>
      </rPr>
      <t xml:space="preserve">    </t>
    </r>
    <r>
      <rPr>
        <b/>
        <sz val="11"/>
        <rFont val="宋体"/>
        <charset val="134"/>
      </rPr>
      <t>计</t>
    </r>
  </si>
  <si>
    <t>吴江高新区（盛泽镇）</t>
  </si>
  <si>
    <t>龙泉嘴村（北旺）</t>
  </si>
  <si>
    <t>龙泉嘴村（龙北）</t>
  </si>
  <si>
    <r>
      <rPr>
        <sz val="11"/>
        <rFont val="宋体"/>
        <charset val="134"/>
      </rPr>
      <t>七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都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镇</t>
    </r>
  </si>
  <si>
    <r>
      <rPr>
        <sz val="11"/>
        <rFont val="宋体"/>
        <charset val="134"/>
      </rPr>
      <t>桃 源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镇</t>
    </r>
  </si>
  <si>
    <r>
      <rPr>
        <sz val="11"/>
        <rFont val="宋体"/>
        <charset val="134"/>
      </rPr>
      <t>震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泽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镇</t>
    </r>
  </si>
  <si>
    <r>
      <rPr>
        <sz val="11"/>
        <rFont val="宋体"/>
        <charset val="134"/>
      </rPr>
      <t>平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镇</t>
    </r>
  </si>
  <si>
    <t xml:space="preserve">同 里 镇 </t>
  </si>
  <si>
    <t>江陵街道</t>
  </si>
  <si>
    <t>横 扇 街 道</t>
  </si>
  <si>
    <t>八 坼 街 道</t>
  </si>
  <si>
    <r>
      <rPr>
        <b/>
        <sz val="11"/>
        <rFont val="宋体"/>
        <charset val="134"/>
      </rPr>
      <t>总</t>
    </r>
    <r>
      <rPr>
        <b/>
        <sz val="11"/>
        <rFont val="Times New Roman"/>
        <charset val="134"/>
      </rPr>
      <t xml:space="preserve">    </t>
    </r>
    <r>
      <rPr>
        <b/>
        <sz val="11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</si>
</sst>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000000_ "/>
    <numFmt numFmtId="179" formatCode="0.00_);[Red]\(0.00\)"/>
  </numFmts>
  <fonts count="29">
    <font>
      <sz val="12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b/>
      <sz val="18"/>
      <name val="方正小标宋_GBK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3" applyNumberFormat="0" applyAlignment="0" applyProtection="0">
      <alignment vertical="center"/>
    </xf>
    <xf numFmtId="0" fontId="19" fillId="4" borderId="24" applyNumberFormat="0" applyAlignment="0" applyProtection="0">
      <alignment vertical="center"/>
    </xf>
    <xf numFmtId="0" fontId="20" fillId="4" borderId="23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textRotation="255" wrapTex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textRotation="255" wrapTex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textRotation="255" wrapTex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textRotation="255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textRotation="255" wrapText="1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13" xfId="0" applyNumberFormat="1" applyFont="1" applyFill="1" applyBorder="1" applyAlignment="1">
      <alignment horizontal="center" vertical="center" shrinkToFit="1"/>
    </xf>
    <xf numFmtId="0" fontId="1" fillId="0" borderId="5" xfId="0" applyNumberFormat="1" applyFont="1" applyFill="1" applyBorder="1" applyAlignment="1">
      <alignment horizontal="center" vertical="center" shrinkToFit="1"/>
    </xf>
    <xf numFmtId="0" fontId="1" fillId="0" borderId="6" xfId="0" applyNumberFormat="1" applyFont="1" applyFill="1" applyBorder="1" applyAlignment="1">
      <alignment horizontal="center" vertical="center" shrinkToFit="1"/>
    </xf>
    <xf numFmtId="0" fontId="1" fillId="0" borderId="9" xfId="0" applyNumberFormat="1" applyFont="1" applyFill="1" applyBorder="1" applyAlignment="1">
      <alignment horizontal="center" vertical="center" shrinkToFit="1"/>
    </xf>
    <xf numFmtId="177" fontId="1" fillId="0" borderId="5" xfId="0" applyNumberFormat="1" applyFont="1" applyFill="1" applyBorder="1" applyAlignment="1">
      <alignment horizontal="center" vertical="center" shrinkToFit="1"/>
    </xf>
    <xf numFmtId="177" fontId="1" fillId="0" borderId="6" xfId="0" applyNumberFormat="1" applyFont="1" applyFill="1" applyBorder="1" applyAlignment="1">
      <alignment horizontal="center" vertical="center" shrinkToFit="1"/>
    </xf>
    <xf numFmtId="177" fontId="1" fillId="0" borderId="9" xfId="0" applyNumberFormat="1" applyFont="1" applyFill="1" applyBorder="1" applyAlignment="1">
      <alignment horizontal="center" vertical="center" shrinkToFit="1"/>
    </xf>
    <xf numFmtId="1" fontId="1" fillId="0" borderId="6" xfId="0" applyNumberFormat="1" applyFont="1" applyFill="1" applyBorder="1" applyAlignment="1">
      <alignment horizontal="center" vertical="center" shrinkToFit="1"/>
    </xf>
    <xf numFmtId="177" fontId="8" fillId="0" borderId="12" xfId="0" applyNumberFormat="1" applyFont="1" applyFill="1" applyBorder="1" applyAlignment="1">
      <alignment horizontal="center" vertical="center" shrinkToFit="1"/>
    </xf>
    <xf numFmtId="177" fontId="8" fillId="0" borderId="13" xfId="0" applyNumberFormat="1" applyFont="1" applyFill="1" applyBorder="1" applyAlignment="1">
      <alignment horizontal="center" vertical="center" shrinkToFit="1"/>
    </xf>
    <xf numFmtId="1" fontId="1" fillId="0" borderId="5" xfId="0" applyNumberFormat="1" applyFont="1" applyFill="1" applyBorder="1" applyAlignment="1">
      <alignment horizontal="center" vertical="center" shrinkToFit="1"/>
    </xf>
    <xf numFmtId="179" fontId="1" fillId="0" borderId="5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shrinkToFit="1"/>
    </xf>
    <xf numFmtId="179" fontId="1" fillId="0" borderId="9" xfId="0" applyNumberFormat="1" applyFont="1" applyFill="1" applyBorder="1" applyAlignment="1">
      <alignment horizontal="center" vertical="center" wrapText="1"/>
    </xf>
    <xf numFmtId="179" fontId="8" fillId="0" borderId="12" xfId="0" applyNumberFormat="1" applyFont="1" applyFill="1" applyBorder="1" applyAlignment="1">
      <alignment horizontal="center" vertical="center" shrinkToFit="1"/>
    </xf>
    <xf numFmtId="179" fontId="8" fillId="0" borderId="13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textRotation="255"/>
    </xf>
    <xf numFmtId="0" fontId="1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textRotation="255"/>
    </xf>
    <xf numFmtId="0" fontId="1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textRotation="255"/>
    </xf>
    <xf numFmtId="0" fontId="1" fillId="0" borderId="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77" fontId="2" fillId="0" borderId="18" xfId="0" applyNumberFormat="1" applyFont="1" applyFill="1" applyBorder="1" applyAlignment="1">
      <alignment horizontal="center" vertical="center" shrinkToFit="1"/>
    </xf>
    <xf numFmtId="177" fontId="2" fillId="0" borderId="19" xfId="0" applyNumberFormat="1" applyFont="1" applyFill="1" applyBorder="1" applyAlignment="1">
      <alignment horizontal="center" vertical="center" shrinkToFit="1"/>
    </xf>
    <xf numFmtId="176" fontId="2" fillId="0" borderId="1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037;&#20316;&#36164;&#26009;\&#20316;&#26685;&#31449;\&#34917;&#36148;\&#29983;&#24577;&#34917;&#20607;\2025\2025&#24180;&#33487;&#24030;&#24066;&#21556;&#27743;&#21306;&#27700;&#31291;&#30000;&#29983;&#24577;&#34917;&#20607;&#36164;&#37329;&#30003;&#25253;&#34920;&#27604;&#23545;&#22797;&#266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整村入股审核"/>
      <sheetName val="2025年水稻田生态补偿预拨"/>
      <sheetName val="2025年水稻田生态补偿明细表"/>
      <sheetName val="汾湖"/>
      <sheetName val="盛泽"/>
      <sheetName val="七都"/>
      <sheetName val="桃源"/>
      <sheetName val="震泽"/>
      <sheetName val="平望"/>
      <sheetName val="同里"/>
      <sheetName val="江陵街道"/>
      <sheetName val="横扇街道"/>
      <sheetName val="八坼街道"/>
      <sheetName val="面积汇总"/>
    </sheetNames>
    <sheetDataSet>
      <sheetData sheetId="0" refreshError="1"/>
      <sheetData sheetId="1" refreshError="1"/>
      <sheetData sheetId="2" refreshError="1"/>
      <sheetData sheetId="3" refreshError="1">
        <row r="5">
          <cell r="B5" t="str">
            <v>元荡村</v>
          </cell>
        </row>
        <row r="5">
          <cell r="G5">
            <v>1301.35</v>
          </cell>
        </row>
        <row r="6">
          <cell r="B6" t="str">
            <v>龙泾村</v>
          </cell>
        </row>
        <row r="6">
          <cell r="G6">
            <v>2081.61</v>
          </cell>
        </row>
        <row r="7">
          <cell r="B7" t="str">
            <v>莘西村</v>
          </cell>
        </row>
        <row r="7">
          <cell r="G7">
            <v>1708.38</v>
          </cell>
        </row>
        <row r="8">
          <cell r="B8" t="str">
            <v>莘南村</v>
          </cell>
        </row>
        <row r="8">
          <cell r="G8">
            <v>620.66</v>
          </cell>
        </row>
        <row r="9">
          <cell r="B9" t="str">
            <v>芦东村</v>
          </cell>
        </row>
        <row r="9">
          <cell r="G9">
            <v>762.93</v>
          </cell>
        </row>
        <row r="10">
          <cell r="B10" t="str">
            <v>东联村</v>
          </cell>
        </row>
        <row r="10">
          <cell r="G10">
            <v>1312.33</v>
          </cell>
        </row>
        <row r="11">
          <cell r="B11" t="str">
            <v>三好村</v>
          </cell>
        </row>
        <row r="11">
          <cell r="G11">
            <v>2366.32</v>
          </cell>
        </row>
        <row r="12">
          <cell r="B12" t="str">
            <v>高新村</v>
          </cell>
        </row>
        <row r="12">
          <cell r="G12">
            <v>307.91</v>
          </cell>
        </row>
        <row r="13">
          <cell r="B13" t="str">
            <v>港南村</v>
          </cell>
        </row>
        <row r="13">
          <cell r="G13">
            <v>2575.9</v>
          </cell>
        </row>
        <row r="14">
          <cell r="B14" t="str">
            <v>伟明村</v>
          </cell>
        </row>
        <row r="14">
          <cell r="G14">
            <v>1440.51</v>
          </cell>
        </row>
        <row r="15">
          <cell r="B15" t="str">
            <v>东秋村</v>
          </cell>
        </row>
        <row r="15">
          <cell r="G15">
            <v>2085.04</v>
          </cell>
        </row>
        <row r="17">
          <cell r="B17" t="str">
            <v>东胜村</v>
          </cell>
        </row>
        <row r="17">
          <cell r="G17">
            <v>426.23</v>
          </cell>
        </row>
        <row r="18">
          <cell r="B18" t="str">
            <v>梅墩村</v>
          </cell>
        </row>
        <row r="18">
          <cell r="G18">
            <v>111.36</v>
          </cell>
        </row>
        <row r="19">
          <cell r="B19" t="str">
            <v>黎星村</v>
          </cell>
        </row>
        <row r="19">
          <cell r="G19">
            <v>1564.39</v>
          </cell>
        </row>
        <row r="20">
          <cell r="B20" t="str">
            <v>汾湖村</v>
          </cell>
        </row>
        <row r="20">
          <cell r="G20">
            <v>140</v>
          </cell>
        </row>
        <row r="21">
          <cell r="B21" t="str">
            <v>沈家港村</v>
          </cell>
        </row>
        <row r="21">
          <cell r="G21">
            <v>1652.25</v>
          </cell>
        </row>
        <row r="22">
          <cell r="B22" t="str">
            <v>永新村</v>
          </cell>
        </row>
        <row r="22">
          <cell r="G22">
            <v>3376.29</v>
          </cell>
        </row>
        <row r="23">
          <cell r="B23" t="str">
            <v>大长港村</v>
          </cell>
        </row>
        <row r="23">
          <cell r="G23">
            <v>3194.73</v>
          </cell>
        </row>
        <row r="24">
          <cell r="B24" t="str">
            <v>川心港村</v>
          </cell>
        </row>
        <row r="24">
          <cell r="G24">
            <v>4031.44</v>
          </cell>
        </row>
        <row r="25">
          <cell r="B25" t="str">
            <v>银杏村</v>
          </cell>
        </row>
        <row r="25">
          <cell r="G25">
            <v>2249.12</v>
          </cell>
        </row>
        <row r="26">
          <cell r="B26" t="str">
            <v>红旗村</v>
          </cell>
        </row>
        <row r="26">
          <cell r="G26">
            <v>1214.51</v>
          </cell>
        </row>
        <row r="27">
          <cell r="B27" t="str">
            <v>新钢村</v>
          </cell>
        </row>
        <row r="27">
          <cell r="G27">
            <v>1281.97</v>
          </cell>
        </row>
        <row r="28">
          <cell r="B28" t="str">
            <v>大潮村</v>
          </cell>
        </row>
        <row r="28">
          <cell r="G28">
            <v>1476.66</v>
          </cell>
        </row>
        <row r="29">
          <cell r="B29" t="str">
            <v>梅石村</v>
          </cell>
        </row>
        <row r="29">
          <cell r="G29">
            <v>1596.1</v>
          </cell>
        </row>
        <row r="30">
          <cell r="B30" t="str">
            <v>雪巷村</v>
          </cell>
        </row>
        <row r="30">
          <cell r="G30">
            <v>607.6</v>
          </cell>
        </row>
        <row r="31">
          <cell r="B31" t="str">
            <v>跃胜村</v>
          </cell>
        </row>
        <row r="31">
          <cell r="G31">
            <v>1670.6</v>
          </cell>
        </row>
        <row r="32">
          <cell r="B32" t="str">
            <v>星谊村</v>
          </cell>
        </row>
        <row r="32">
          <cell r="G32">
            <v>2190.6</v>
          </cell>
        </row>
        <row r="34">
          <cell r="B34" t="str">
            <v>杨文头村</v>
          </cell>
        </row>
        <row r="34">
          <cell r="G34">
            <v>128.14</v>
          </cell>
        </row>
        <row r="35">
          <cell r="B35" t="str">
            <v>乌桥村</v>
          </cell>
        </row>
        <row r="35">
          <cell r="G35">
            <v>1358.04</v>
          </cell>
        </row>
        <row r="36">
          <cell r="B36" t="str">
            <v>黎阳村</v>
          </cell>
        </row>
        <row r="36">
          <cell r="G36">
            <v>3657.64</v>
          </cell>
        </row>
        <row r="37">
          <cell r="B37" t="str">
            <v>黎花村</v>
          </cell>
        </row>
        <row r="37">
          <cell r="G37">
            <v>1079</v>
          </cell>
        </row>
        <row r="38">
          <cell r="B38" t="str">
            <v>建南村</v>
          </cell>
        </row>
        <row r="38">
          <cell r="G38">
            <v>2986.49</v>
          </cell>
        </row>
        <row r="39">
          <cell r="B39" t="str">
            <v>雄锋村</v>
          </cell>
        </row>
        <row r="39">
          <cell r="G39">
            <v>3830.32</v>
          </cell>
        </row>
        <row r="40">
          <cell r="B40" t="str">
            <v>史北村</v>
          </cell>
        </row>
        <row r="40">
          <cell r="G40">
            <v>2458.35</v>
          </cell>
        </row>
        <row r="41">
          <cell r="B41" t="str">
            <v>华莺村</v>
          </cell>
        </row>
        <row r="41">
          <cell r="G41">
            <v>3611.67</v>
          </cell>
        </row>
        <row r="42">
          <cell r="B42" t="str">
            <v>大联村</v>
          </cell>
        </row>
        <row r="42">
          <cell r="G42">
            <v>2413.25</v>
          </cell>
        </row>
        <row r="43">
          <cell r="B43" t="str">
            <v>方联村</v>
          </cell>
        </row>
        <row r="43">
          <cell r="G43">
            <v>1214.61</v>
          </cell>
        </row>
        <row r="44">
          <cell r="B44" t="str">
            <v>汤角村</v>
          </cell>
        </row>
        <row r="44">
          <cell r="G44">
            <v>3053.44</v>
          </cell>
        </row>
        <row r="45">
          <cell r="B45" t="str">
            <v>青石村</v>
          </cell>
        </row>
        <row r="45">
          <cell r="G45">
            <v>3011.28</v>
          </cell>
        </row>
      </sheetData>
      <sheetData sheetId="4" refreshError="1">
        <row r="6">
          <cell r="B6" t="str">
            <v>永和村</v>
          </cell>
        </row>
        <row r="6">
          <cell r="G6">
            <v>275.4</v>
          </cell>
        </row>
        <row r="7">
          <cell r="B7" t="str">
            <v>圣塘村</v>
          </cell>
        </row>
        <row r="7">
          <cell r="G7">
            <v>940.74</v>
          </cell>
        </row>
        <row r="8">
          <cell r="B8" t="str">
            <v>兴桥村</v>
          </cell>
        </row>
        <row r="8">
          <cell r="G8">
            <v>1141.39</v>
          </cell>
        </row>
        <row r="9">
          <cell r="B9" t="str">
            <v>群铁村</v>
          </cell>
        </row>
        <row r="9">
          <cell r="G9">
            <v>2108.81</v>
          </cell>
        </row>
        <row r="10">
          <cell r="B10" t="str">
            <v>前跃村</v>
          </cell>
        </row>
        <row r="10">
          <cell r="G10">
            <v>2987.82</v>
          </cell>
        </row>
        <row r="11">
          <cell r="B11" t="str">
            <v>幸福村</v>
          </cell>
        </row>
        <row r="11">
          <cell r="G11">
            <v>2809.54</v>
          </cell>
        </row>
        <row r="12">
          <cell r="B12" t="str">
            <v>黄家溪村</v>
          </cell>
        </row>
        <row r="12">
          <cell r="G12">
            <v>1942.95</v>
          </cell>
        </row>
        <row r="13">
          <cell r="B13" t="str">
            <v>北角村</v>
          </cell>
        </row>
        <row r="13">
          <cell r="G13">
            <v>1407.79</v>
          </cell>
        </row>
        <row r="14">
          <cell r="B14" t="str">
            <v>红梨湖村</v>
          </cell>
        </row>
        <row r="14">
          <cell r="G14">
            <v>622.09</v>
          </cell>
        </row>
        <row r="15">
          <cell r="B15" t="str">
            <v>荷花村</v>
          </cell>
        </row>
        <row r="15">
          <cell r="G15">
            <v>350.5</v>
          </cell>
        </row>
        <row r="16">
          <cell r="B16" t="str">
            <v>坛丘村</v>
          </cell>
        </row>
        <row r="16">
          <cell r="G16">
            <v>222.04</v>
          </cell>
        </row>
        <row r="17">
          <cell r="B17" t="str">
            <v>双溪村</v>
          </cell>
        </row>
        <row r="17">
          <cell r="G17">
            <v>790.04</v>
          </cell>
        </row>
        <row r="18">
          <cell r="B18" t="str">
            <v>南塘村</v>
          </cell>
        </row>
        <row r="18">
          <cell r="G18">
            <v>776.25</v>
          </cell>
        </row>
        <row r="19">
          <cell r="B19" t="str">
            <v>大谢村</v>
          </cell>
        </row>
        <row r="19">
          <cell r="G19">
            <v>800.66</v>
          </cell>
        </row>
        <row r="20">
          <cell r="B20" t="str">
            <v>桥南村</v>
          </cell>
        </row>
        <row r="20">
          <cell r="G20">
            <v>3022.14</v>
          </cell>
        </row>
        <row r="21">
          <cell r="B21" t="str">
            <v>永平村</v>
          </cell>
        </row>
        <row r="21">
          <cell r="G21">
            <v>355.64</v>
          </cell>
        </row>
        <row r="23">
          <cell r="B23" t="str">
            <v>沈家村</v>
          </cell>
        </row>
        <row r="23">
          <cell r="G23">
            <v>95</v>
          </cell>
        </row>
        <row r="24">
          <cell r="B24" t="str">
            <v>庄平村</v>
          </cell>
        </row>
        <row r="24">
          <cell r="G24">
            <v>365</v>
          </cell>
        </row>
        <row r="25">
          <cell r="B25" t="str">
            <v>中旺村</v>
          </cell>
        </row>
        <row r="25">
          <cell r="G25">
            <v>314.3</v>
          </cell>
        </row>
        <row r="26">
          <cell r="B26" t="str">
            <v>杨扇村</v>
          </cell>
        </row>
        <row r="26">
          <cell r="G26">
            <v>46</v>
          </cell>
        </row>
        <row r="27">
          <cell r="B27" t="str">
            <v>盛虹村</v>
          </cell>
        </row>
        <row r="27">
          <cell r="G27">
            <v>30</v>
          </cell>
        </row>
      </sheetData>
      <sheetData sheetId="5" refreshError="1">
        <row r="6">
          <cell r="B6" t="str">
            <v>东风村</v>
          </cell>
        </row>
        <row r="6">
          <cell r="G6">
            <v>175.74</v>
          </cell>
        </row>
        <row r="7">
          <cell r="B7" t="str">
            <v>东庙桥村</v>
          </cell>
        </row>
        <row r="7">
          <cell r="G7">
            <v>389.3</v>
          </cell>
        </row>
        <row r="8">
          <cell r="B8" t="str">
            <v>丰田村</v>
          </cell>
        </row>
        <row r="8">
          <cell r="G8">
            <v>1100.4</v>
          </cell>
        </row>
        <row r="9">
          <cell r="B9" t="str">
            <v>光荣村</v>
          </cell>
        </row>
        <row r="9">
          <cell r="G9">
            <v>835</v>
          </cell>
        </row>
        <row r="10">
          <cell r="B10" t="str">
            <v>开弦弓村</v>
          </cell>
        </row>
        <row r="10">
          <cell r="G10">
            <v>972.25</v>
          </cell>
        </row>
        <row r="11">
          <cell r="B11" t="str">
            <v>联强村</v>
          </cell>
        </row>
        <row r="11">
          <cell r="G11">
            <v>358.14</v>
          </cell>
        </row>
        <row r="12">
          <cell r="B12" t="str">
            <v>联漾村</v>
          </cell>
        </row>
        <row r="12">
          <cell r="G12">
            <v>753.51</v>
          </cell>
        </row>
        <row r="13">
          <cell r="B13" t="str">
            <v>菱田村</v>
          </cell>
        </row>
        <row r="13">
          <cell r="G13">
            <v>690.02</v>
          </cell>
        </row>
        <row r="14">
          <cell r="B14" t="str">
            <v>庙港村</v>
          </cell>
        </row>
        <row r="14">
          <cell r="G14">
            <v>112.26</v>
          </cell>
        </row>
        <row r="15">
          <cell r="B15" t="str">
            <v>群幸村</v>
          </cell>
        </row>
        <row r="15">
          <cell r="G15">
            <v>1588.95</v>
          </cell>
        </row>
        <row r="16">
          <cell r="B16" t="str">
            <v>盛庄村</v>
          </cell>
        </row>
        <row r="16">
          <cell r="G16">
            <v>251.19</v>
          </cell>
        </row>
        <row r="17">
          <cell r="B17" t="str">
            <v>双塔桥村</v>
          </cell>
        </row>
        <row r="17">
          <cell r="G17">
            <v>484.83</v>
          </cell>
        </row>
        <row r="18">
          <cell r="B18" t="str">
            <v>太浦闸村</v>
          </cell>
        </row>
        <row r="18">
          <cell r="G18">
            <v>752</v>
          </cell>
        </row>
        <row r="19">
          <cell r="B19" t="str">
            <v>望湖村</v>
          </cell>
        </row>
        <row r="19">
          <cell r="G19">
            <v>244.72</v>
          </cell>
        </row>
        <row r="20">
          <cell r="B20" t="str">
            <v>吴溇村</v>
          </cell>
          <cell r="C20">
            <v>146.47</v>
          </cell>
        </row>
        <row r="21">
          <cell r="B21" t="str">
            <v>吴越村</v>
          </cell>
        </row>
        <row r="21">
          <cell r="G21">
            <v>584.8</v>
          </cell>
        </row>
        <row r="22">
          <cell r="B22" t="str">
            <v>长桥村</v>
          </cell>
        </row>
        <row r="22">
          <cell r="G22">
            <v>190.17</v>
          </cell>
        </row>
      </sheetData>
      <sheetData sheetId="6" refreshError="1">
        <row r="6">
          <cell r="B6" t="str">
            <v>广福村</v>
          </cell>
        </row>
        <row r="6">
          <cell r="G6">
            <v>394.09</v>
          </cell>
        </row>
        <row r="7">
          <cell r="B7" t="str">
            <v>利群村</v>
          </cell>
        </row>
        <row r="7">
          <cell r="G7">
            <v>9.6</v>
          </cell>
        </row>
        <row r="8">
          <cell r="B8" t="str">
            <v>戴家浜村</v>
          </cell>
        </row>
        <row r="8">
          <cell r="G8">
            <v>119</v>
          </cell>
        </row>
        <row r="9">
          <cell r="B9" t="str">
            <v>宅里桥村</v>
          </cell>
        </row>
        <row r="9">
          <cell r="G9">
            <v>428.67</v>
          </cell>
        </row>
        <row r="10">
          <cell r="B10" t="str">
            <v>前窑村</v>
          </cell>
        </row>
        <row r="10">
          <cell r="G10">
            <v>625.39</v>
          </cell>
        </row>
        <row r="11">
          <cell r="B11" t="str">
            <v>九里桥村</v>
          </cell>
        </row>
        <row r="11">
          <cell r="G11">
            <v>108</v>
          </cell>
        </row>
        <row r="12">
          <cell r="B12" t="str">
            <v>大德村</v>
          </cell>
        </row>
        <row r="12">
          <cell r="G12">
            <v>5.79</v>
          </cell>
        </row>
        <row r="13">
          <cell r="B13" t="str">
            <v>文民村</v>
          </cell>
        </row>
        <row r="13">
          <cell r="G13">
            <v>849.25</v>
          </cell>
        </row>
        <row r="14">
          <cell r="B14" t="str">
            <v>天亮浜村</v>
          </cell>
        </row>
        <row r="14">
          <cell r="G14">
            <v>484.22</v>
          </cell>
        </row>
        <row r="15">
          <cell r="B15" t="str">
            <v>青云村</v>
          </cell>
        </row>
        <row r="15">
          <cell r="G15">
            <v>346.25</v>
          </cell>
        </row>
        <row r="16">
          <cell r="B16" t="str">
            <v>陶墩村</v>
          </cell>
        </row>
        <row r="16">
          <cell r="G16">
            <v>61.82</v>
          </cell>
        </row>
        <row r="17">
          <cell r="B17" t="str">
            <v>梵香村</v>
          </cell>
        </row>
        <row r="17">
          <cell r="G17">
            <v>485.75</v>
          </cell>
        </row>
        <row r="18">
          <cell r="B18" t="str">
            <v>新和村</v>
          </cell>
        </row>
        <row r="18">
          <cell r="G18">
            <v>1406.38</v>
          </cell>
        </row>
        <row r="19">
          <cell r="B19" t="str">
            <v>水家港村</v>
          </cell>
        </row>
        <row r="19">
          <cell r="G19">
            <v>1697.03</v>
          </cell>
        </row>
        <row r="20">
          <cell r="B20" t="str">
            <v>新蕾村</v>
          </cell>
        </row>
        <row r="20">
          <cell r="G20">
            <v>59.92</v>
          </cell>
        </row>
      </sheetData>
      <sheetData sheetId="7" refreshError="1">
        <row r="6">
          <cell r="B6" t="str">
            <v>曹村村</v>
          </cell>
        </row>
        <row r="6">
          <cell r="G6">
            <v>163.13</v>
          </cell>
        </row>
        <row r="7">
          <cell r="B7" t="str">
            <v>大船港村</v>
          </cell>
        </row>
        <row r="7">
          <cell r="G7">
            <v>1960.7</v>
          </cell>
        </row>
        <row r="8">
          <cell r="B8" t="str">
            <v>贯桥村</v>
          </cell>
        </row>
        <row r="8">
          <cell r="G8">
            <v>1426.25</v>
          </cell>
        </row>
        <row r="9">
          <cell r="B9" t="str">
            <v>花木桥村</v>
          </cell>
        </row>
        <row r="9">
          <cell r="G9">
            <v>1373.99</v>
          </cell>
        </row>
        <row r="10">
          <cell r="B10" t="str">
            <v>金星村</v>
          </cell>
        </row>
        <row r="10">
          <cell r="G10">
            <v>832.04</v>
          </cell>
        </row>
        <row r="11">
          <cell r="B11" t="str">
            <v>蠡泽村</v>
          </cell>
        </row>
        <row r="11">
          <cell r="G11">
            <v>1211.25</v>
          </cell>
        </row>
        <row r="12">
          <cell r="B12" t="str">
            <v>联星村</v>
          </cell>
        </row>
        <row r="12">
          <cell r="G12">
            <v>793.29</v>
          </cell>
        </row>
        <row r="13">
          <cell r="B13" t="str">
            <v>龙降桥村</v>
          </cell>
        </row>
        <row r="13">
          <cell r="G13">
            <v>2036.58</v>
          </cell>
        </row>
        <row r="14">
          <cell r="B14" t="str">
            <v>齐心村</v>
          </cell>
        </row>
        <row r="14">
          <cell r="G14">
            <v>1342.53</v>
          </cell>
        </row>
        <row r="15">
          <cell r="B15" t="str">
            <v>前港村</v>
          </cell>
        </row>
        <row r="15">
          <cell r="G15">
            <v>1138.69</v>
          </cell>
        </row>
        <row r="16">
          <cell r="B16" t="str">
            <v>三扇村</v>
          </cell>
        </row>
        <row r="16">
          <cell r="G16">
            <v>1747.63</v>
          </cell>
        </row>
        <row r="17">
          <cell r="B17" t="str">
            <v>双阳村</v>
          </cell>
        </row>
        <row r="17">
          <cell r="G17">
            <v>312.8</v>
          </cell>
        </row>
        <row r="18">
          <cell r="B18" t="str">
            <v>桃花庄村</v>
          </cell>
        </row>
        <row r="18">
          <cell r="G18">
            <v>773.96</v>
          </cell>
        </row>
        <row r="19">
          <cell r="B19" t="str">
            <v>夏家斗村</v>
          </cell>
        </row>
        <row r="19">
          <cell r="G19">
            <v>1236.45</v>
          </cell>
        </row>
        <row r="20">
          <cell r="B20" t="str">
            <v>新乐村</v>
          </cell>
        </row>
        <row r="20">
          <cell r="G20">
            <v>895.35</v>
          </cell>
        </row>
        <row r="21">
          <cell r="B21" t="str">
            <v>新幸村</v>
          </cell>
        </row>
        <row r="21">
          <cell r="G21">
            <v>1427.58</v>
          </cell>
        </row>
        <row r="22">
          <cell r="B22" t="str">
            <v>兴华村</v>
          </cell>
        </row>
        <row r="22">
          <cell r="G22">
            <v>2437.5</v>
          </cell>
        </row>
        <row r="23">
          <cell r="B23" t="str">
            <v>永乐村</v>
          </cell>
        </row>
        <row r="23">
          <cell r="G23">
            <v>2016.23</v>
          </cell>
        </row>
        <row r="24">
          <cell r="B24" t="str">
            <v>长家湾村</v>
          </cell>
        </row>
        <row r="24">
          <cell r="G24">
            <v>1081.83</v>
          </cell>
        </row>
        <row r="25">
          <cell r="B25" t="str">
            <v>众安桥村</v>
          </cell>
        </row>
        <row r="25">
          <cell r="G25">
            <v>1286.86</v>
          </cell>
        </row>
        <row r="26">
          <cell r="B26" t="str">
            <v>朱家浜村</v>
          </cell>
        </row>
        <row r="26">
          <cell r="G26">
            <v>1633.04</v>
          </cell>
        </row>
      </sheetData>
      <sheetData sheetId="8" refreshError="1">
        <row r="6">
          <cell r="B6" t="str">
            <v>群星村</v>
          </cell>
        </row>
        <row r="6">
          <cell r="G6">
            <v>2275.63</v>
          </cell>
        </row>
        <row r="7">
          <cell r="B7" t="str">
            <v>金联村</v>
          </cell>
        </row>
        <row r="7">
          <cell r="G7">
            <v>1809.6</v>
          </cell>
        </row>
        <row r="8">
          <cell r="B8" t="str">
            <v>联丰村</v>
          </cell>
        </row>
        <row r="8">
          <cell r="G8">
            <v>2769.47</v>
          </cell>
        </row>
        <row r="9">
          <cell r="B9" t="str">
            <v>胜墩村</v>
          </cell>
        </row>
        <row r="9">
          <cell r="G9">
            <v>1165.8</v>
          </cell>
        </row>
        <row r="10">
          <cell r="B10" t="str">
            <v>中鲈村</v>
          </cell>
        </row>
        <row r="10">
          <cell r="G10">
            <v>1981.17</v>
          </cell>
        </row>
        <row r="11">
          <cell r="B11" t="str">
            <v>平西村</v>
          </cell>
        </row>
        <row r="11">
          <cell r="G11">
            <v>1397.63</v>
          </cell>
        </row>
        <row r="12">
          <cell r="B12" t="str">
            <v>上横村</v>
          </cell>
        </row>
        <row r="12">
          <cell r="G12">
            <v>2268</v>
          </cell>
        </row>
        <row r="13">
          <cell r="B13" t="str">
            <v>溪港村</v>
          </cell>
        </row>
        <row r="13">
          <cell r="G13">
            <v>2365</v>
          </cell>
        </row>
        <row r="14">
          <cell r="B14" t="str">
            <v>南杨村</v>
          </cell>
        </row>
        <row r="14">
          <cell r="G14">
            <v>2053</v>
          </cell>
        </row>
        <row r="15">
          <cell r="B15" t="str">
            <v>顾扇村</v>
          </cell>
        </row>
        <row r="15">
          <cell r="G15">
            <v>1060</v>
          </cell>
        </row>
        <row r="16">
          <cell r="B16" t="str">
            <v>莺湖村</v>
          </cell>
        </row>
        <row r="16">
          <cell r="G16">
            <v>834.1</v>
          </cell>
        </row>
        <row r="17">
          <cell r="B17" t="str">
            <v>万心村</v>
          </cell>
        </row>
        <row r="17">
          <cell r="G17">
            <v>2083.38</v>
          </cell>
        </row>
        <row r="18">
          <cell r="B18" t="str">
            <v>庙头村</v>
          </cell>
        </row>
        <row r="18">
          <cell r="G18">
            <v>2479.8</v>
          </cell>
        </row>
        <row r="19">
          <cell r="B19" t="str">
            <v>联合村</v>
          </cell>
        </row>
        <row r="19">
          <cell r="G19">
            <v>407.5</v>
          </cell>
        </row>
        <row r="20">
          <cell r="B20" t="str">
            <v>双浜村</v>
          </cell>
        </row>
        <row r="20">
          <cell r="G20">
            <v>1476.36</v>
          </cell>
        </row>
        <row r="21">
          <cell r="B21" t="str">
            <v>龙南村</v>
          </cell>
        </row>
        <row r="21">
          <cell r="G21">
            <v>2257.94</v>
          </cell>
        </row>
        <row r="22">
          <cell r="B22" t="str">
            <v>新南村</v>
          </cell>
        </row>
        <row r="22">
          <cell r="G22">
            <v>1576.54</v>
          </cell>
        </row>
        <row r="23">
          <cell r="B23" t="str">
            <v>三官桥村</v>
          </cell>
        </row>
        <row r="23">
          <cell r="G23">
            <v>3320.66</v>
          </cell>
        </row>
        <row r="24">
          <cell r="B24" t="str">
            <v>秋泽村</v>
          </cell>
        </row>
        <row r="24">
          <cell r="G24">
            <v>2520.11</v>
          </cell>
        </row>
        <row r="25">
          <cell r="B25" t="str">
            <v>平安村</v>
          </cell>
        </row>
        <row r="25">
          <cell r="G25">
            <v>3690.52</v>
          </cell>
        </row>
      </sheetData>
      <sheetData sheetId="9" refreshError="1">
        <row r="6">
          <cell r="B6" t="str">
            <v>湘溇村</v>
          </cell>
        </row>
        <row r="6">
          <cell r="G6">
            <v>1370.14</v>
          </cell>
        </row>
        <row r="7">
          <cell r="B7" t="str">
            <v>合心村</v>
          </cell>
        </row>
        <row r="7">
          <cell r="G7">
            <v>674.57</v>
          </cell>
        </row>
        <row r="8">
          <cell r="B8" t="str">
            <v>屯南村</v>
          </cell>
        </row>
        <row r="8">
          <cell r="G8">
            <v>373</v>
          </cell>
        </row>
        <row r="9">
          <cell r="B9" t="str">
            <v>肖甸湖村</v>
          </cell>
        </row>
        <row r="9">
          <cell r="G9">
            <v>1335.32</v>
          </cell>
        </row>
        <row r="10">
          <cell r="B10" t="str">
            <v>文厍村</v>
          </cell>
        </row>
        <row r="10">
          <cell r="G10">
            <v>2260.58</v>
          </cell>
        </row>
        <row r="11">
          <cell r="B11" t="str">
            <v>九里湖村</v>
          </cell>
        </row>
        <row r="11">
          <cell r="G11">
            <v>1513.4</v>
          </cell>
        </row>
        <row r="12">
          <cell r="B12" t="str">
            <v>白蚬湖村</v>
          </cell>
        </row>
        <row r="12">
          <cell r="G12">
            <v>1454.31</v>
          </cell>
        </row>
        <row r="13">
          <cell r="B13" t="str">
            <v>北联村</v>
          </cell>
        </row>
        <row r="13">
          <cell r="G13">
            <v>4126.7</v>
          </cell>
        </row>
        <row r="14">
          <cell r="B14" t="str">
            <v>叶建村</v>
          </cell>
        </row>
        <row r="14">
          <cell r="G14">
            <v>3099.16</v>
          </cell>
        </row>
        <row r="15">
          <cell r="B15" t="str">
            <v>屯溪村</v>
          </cell>
        </row>
        <row r="15">
          <cell r="G15">
            <v>131</v>
          </cell>
        </row>
      </sheetData>
      <sheetData sheetId="10" refreshError="1">
        <row r="6">
          <cell r="B6" t="str">
            <v>联兴村
(仪塔村)</v>
          </cell>
          <cell r="C6">
            <v>831.5</v>
          </cell>
        </row>
        <row r="7">
          <cell r="B7" t="str">
            <v>联兴村
(同兴村)</v>
          </cell>
          <cell r="C7">
            <v>66</v>
          </cell>
        </row>
        <row r="8">
          <cell r="B8" t="str">
            <v>叶津村
（龙津村）</v>
          </cell>
          <cell r="C8">
            <v>1150</v>
          </cell>
        </row>
        <row r="9">
          <cell r="B9" t="str">
            <v>叶津村
（叶泽村）</v>
          </cell>
          <cell r="C9">
            <v>409</v>
          </cell>
        </row>
        <row r="10">
          <cell r="B10" t="str">
            <v>叶泽湖村
（方尖港村）</v>
          </cell>
          <cell r="C10">
            <v>493</v>
          </cell>
        </row>
        <row r="11">
          <cell r="B11" t="str">
            <v>叶泽湖村
（栅桥村）</v>
          </cell>
          <cell r="C11">
            <v>594</v>
          </cell>
        </row>
        <row r="12">
          <cell r="B12" t="str">
            <v>益联村
（凌益村）</v>
          </cell>
          <cell r="C12">
            <v>522</v>
          </cell>
        </row>
        <row r="13">
          <cell r="B13" t="str">
            <v>益联村
（西联村）</v>
          </cell>
          <cell r="C13">
            <v>862</v>
          </cell>
        </row>
        <row r="14">
          <cell r="B14" t="str">
            <v>雅辉社区</v>
          </cell>
          <cell r="C14">
            <v>80</v>
          </cell>
        </row>
      </sheetData>
      <sheetData sheetId="11" refreshError="1">
        <row r="6">
          <cell r="B6" t="str">
            <v>安湖村</v>
          </cell>
        </row>
        <row r="6">
          <cell r="G6">
            <v>293.86</v>
          </cell>
        </row>
        <row r="7">
          <cell r="B7" t="str">
            <v>北横村</v>
          </cell>
        </row>
        <row r="7">
          <cell r="G7">
            <v>2902.04</v>
          </cell>
        </row>
        <row r="8">
          <cell r="B8" t="str">
            <v>沧洲村</v>
          </cell>
        </row>
        <row r="8">
          <cell r="G8">
            <v>1270.01</v>
          </cell>
        </row>
        <row r="9">
          <cell r="B9" t="str">
            <v>戗港村</v>
          </cell>
        </row>
        <row r="9">
          <cell r="G9">
            <v>1579</v>
          </cell>
        </row>
        <row r="10">
          <cell r="B10" t="str">
            <v>圣牛村</v>
          </cell>
        </row>
        <row r="10">
          <cell r="G10">
            <v>250.93</v>
          </cell>
        </row>
        <row r="11">
          <cell r="B11" t="str">
            <v>双湾村</v>
          </cell>
        </row>
        <row r="11">
          <cell r="G11">
            <v>1042.49</v>
          </cell>
        </row>
        <row r="12">
          <cell r="B12" t="str">
            <v>四都村</v>
          </cell>
        </row>
        <row r="12">
          <cell r="G12">
            <v>3235.79</v>
          </cell>
        </row>
        <row r="13">
          <cell r="B13" t="str">
            <v>太浦河村</v>
          </cell>
        </row>
        <row r="13">
          <cell r="G13">
            <v>1551.91</v>
          </cell>
        </row>
        <row r="14">
          <cell r="B14" t="str">
            <v>菀南村</v>
          </cell>
        </row>
        <row r="14">
          <cell r="G14">
            <v>650.01</v>
          </cell>
        </row>
        <row r="15">
          <cell r="B15" t="str">
            <v>新湖村</v>
          </cell>
        </row>
        <row r="15">
          <cell r="G15">
            <v>622</v>
          </cell>
        </row>
        <row r="16">
          <cell r="B16" t="str">
            <v>星字湾村</v>
          </cell>
        </row>
        <row r="16">
          <cell r="G16">
            <v>2113.98</v>
          </cell>
        </row>
        <row r="17">
          <cell r="B17" t="str">
            <v>姚家港村</v>
          </cell>
        </row>
        <row r="17">
          <cell r="G17">
            <v>195</v>
          </cell>
        </row>
        <row r="18">
          <cell r="B18" t="str">
            <v>叶家港村</v>
          </cell>
        </row>
        <row r="18">
          <cell r="G18">
            <v>1252.2</v>
          </cell>
        </row>
      </sheetData>
      <sheetData sheetId="12" refreshError="1">
        <row r="6">
          <cell r="B6" t="str">
            <v>黑龙村</v>
          </cell>
        </row>
        <row r="6">
          <cell r="G6">
            <v>2048.5</v>
          </cell>
        </row>
        <row r="7">
          <cell r="B7" t="str">
            <v>汤华村</v>
          </cell>
        </row>
        <row r="7">
          <cell r="G7">
            <v>3231.43</v>
          </cell>
        </row>
        <row r="8">
          <cell r="B8" t="str">
            <v>石铁村</v>
          </cell>
        </row>
        <row r="8">
          <cell r="G8">
            <v>1301</v>
          </cell>
        </row>
        <row r="9">
          <cell r="B9" t="str">
            <v>双联村（联民村）</v>
          </cell>
        </row>
        <row r="9">
          <cell r="G9">
            <v>3453.59</v>
          </cell>
        </row>
        <row r="10">
          <cell r="B10" t="str">
            <v>双联村（友联村）</v>
          </cell>
        </row>
        <row r="10">
          <cell r="G10">
            <v>212.69</v>
          </cell>
        </row>
        <row r="11">
          <cell r="B11" t="str">
            <v>新营村</v>
          </cell>
        </row>
        <row r="11">
          <cell r="G11">
            <v>1741.16</v>
          </cell>
        </row>
        <row r="12">
          <cell r="B12" t="str">
            <v>直港村（直港村）</v>
          </cell>
        </row>
        <row r="12">
          <cell r="G12">
            <v>2626.21</v>
          </cell>
        </row>
        <row r="13">
          <cell r="B13" t="str">
            <v>直港村（练聚）</v>
          </cell>
        </row>
        <row r="13">
          <cell r="G13">
            <v>901.75</v>
          </cell>
        </row>
        <row r="14">
          <cell r="B14" t="str">
            <v>农创村</v>
          </cell>
        </row>
        <row r="14">
          <cell r="G14">
            <v>809.15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5"/>
  <sheetViews>
    <sheetView showZeros="0" tabSelected="1" workbookViewId="0">
      <pane ySplit="4" topLeftCell="A188" activePane="bottomLeft" state="frozen"/>
      <selection/>
      <selection pane="bottomLeft" activeCell="I197" sqref="I197"/>
    </sheetView>
  </sheetViews>
  <sheetFormatPr defaultColWidth="9" defaultRowHeight="15.6"/>
  <cols>
    <col min="1" max="1" width="4.75" style="3" customWidth="1"/>
    <col min="2" max="2" width="4.625" style="3" customWidth="1"/>
    <col min="3" max="3" width="11.625" style="3" customWidth="1"/>
    <col min="4" max="4" width="11.3" style="3" customWidth="1"/>
    <col min="5" max="5" width="10" style="1" customWidth="1"/>
    <col min="6" max="6" width="11" style="1" customWidth="1"/>
    <col min="7" max="7" width="7.8" style="1" customWidth="1"/>
    <col min="8" max="8" width="11.9" style="1" customWidth="1"/>
    <col min="9" max="10" width="14.2" style="1" customWidth="1"/>
    <col min="11" max="11" width="14.625" style="3" customWidth="1"/>
    <col min="12" max="12" width="9" style="3"/>
    <col min="13" max="13" width="12.25" style="3" customWidth="1"/>
    <col min="14" max="16384" width="9" style="3"/>
  </cols>
  <sheetData>
    <row r="1" spans="1:11">
      <c r="A1" s="4" t="s">
        <v>0</v>
      </c>
    </row>
    <row r="2" ht="4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3" customHeight="1" spans="1:11">
      <c r="A3" s="6"/>
      <c r="B3" s="6"/>
      <c r="C3" s="6"/>
      <c r="D3" s="6"/>
      <c r="E3" s="7"/>
      <c r="F3" s="7"/>
      <c r="G3" s="7"/>
      <c r="H3" s="7"/>
      <c r="I3" s="7"/>
      <c r="J3" s="7"/>
      <c r="K3" s="8" t="s">
        <v>2</v>
      </c>
    </row>
    <row r="4" s="1" customFormat="1" ht="50.25" customHeight="1" spans="1:11">
      <c r="A4" s="9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  <c r="G4" s="10" t="s">
        <v>9</v>
      </c>
      <c r="H4" s="13" t="s">
        <v>10</v>
      </c>
      <c r="I4" s="12" t="s">
        <v>11</v>
      </c>
      <c r="J4" s="10" t="s">
        <v>12</v>
      </c>
      <c r="K4" s="14" t="s">
        <v>13</v>
      </c>
    </row>
    <row r="5" s="1" customFormat="1" ht="21" customHeight="1" spans="1:11">
      <c r="A5" s="15">
        <v>1</v>
      </c>
      <c r="B5" s="16" t="s">
        <v>14</v>
      </c>
      <c r="C5" s="17" t="str">
        <f>[1]汾湖!B5</f>
        <v>元荡村</v>
      </c>
      <c r="D5" s="18">
        <f>[1]汾湖!G5</f>
        <v>1301.35</v>
      </c>
      <c r="E5" s="19">
        <v>71.81</v>
      </c>
      <c r="F5" s="19">
        <v>473196.89</v>
      </c>
      <c r="G5" s="20" t="s">
        <v>15</v>
      </c>
      <c r="H5" s="19">
        <f t="shared" ref="H5:H47" si="0">IF(G5="是",D5*280,0)</f>
        <v>364378</v>
      </c>
      <c r="I5" s="19">
        <f t="shared" ref="I5:I47" si="1">SUM(H5+F5)</f>
        <v>837574.89</v>
      </c>
      <c r="J5" s="19">
        <v>403418.5</v>
      </c>
      <c r="K5" s="21">
        <f t="shared" ref="K5:K16" si="2">I5-J5</f>
        <v>434156.39</v>
      </c>
    </row>
    <row r="6" s="1" customFormat="1" ht="21" customHeight="1" spans="1:11">
      <c r="A6" s="15">
        <v>2</v>
      </c>
      <c r="B6" s="22"/>
      <c r="C6" s="23" t="str">
        <f>[1]汾湖!B6</f>
        <v>龙泾村</v>
      </c>
      <c r="D6" s="19">
        <f>[1]汾湖!G6</f>
        <v>2081.61</v>
      </c>
      <c r="E6" s="19">
        <v>70</v>
      </c>
      <c r="F6" s="19">
        <v>749379.6</v>
      </c>
      <c r="G6" s="20" t="s">
        <v>15</v>
      </c>
      <c r="H6" s="19">
        <f t="shared" si="0"/>
        <v>582850.8</v>
      </c>
      <c r="I6" s="19">
        <f t="shared" si="1"/>
        <v>1332230.4</v>
      </c>
      <c r="J6" s="19">
        <v>645299.1</v>
      </c>
      <c r="K6" s="21">
        <f t="shared" si="2"/>
        <v>686931.3</v>
      </c>
    </row>
    <row r="7" s="1" customFormat="1" ht="21" customHeight="1" spans="1:11">
      <c r="A7" s="15">
        <v>3</v>
      </c>
      <c r="B7" s="22"/>
      <c r="C7" s="23" t="str">
        <f>[1]汾湖!B7</f>
        <v>莘西村</v>
      </c>
      <c r="D7" s="19">
        <f>[1]汾湖!G7</f>
        <v>1708.38</v>
      </c>
      <c r="E7" s="19">
        <v>74.7</v>
      </c>
      <c r="F7" s="19">
        <v>631075.57</v>
      </c>
      <c r="G7" s="20" t="s">
        <v>15</v>
      </c>
      <c r="H7" s="19">
        <f t="shared" si="0"/>
        <v>478346.4</v>
      </c>
      <c r="I7" s="19">
        <f t="shared" si="1"/>
        <v>1109421.97</v>
      </c>
      <c r="J7" s="19">
        <v>529597.8</v>
      </c>
      <c r="K7" s="21">
        <f t="shared" si="2"/>
        <v>579824.17</v>
      </c>
    </row>
    <row r="8" s="1" customFormat="1" ht="21" customHeight="1" spans="1:11">
      <c r="A8" s="15">
        <v>4</v>
      </c>
      <c r="B8" s="22"/>
      <c r="C8" s="23" t="str">
        <f>[1]汾湖!B8</f>
        <v>莘南村</v>
      </c>
      <c r="D8" s="19">
        <f>[1]汾湖!G8</f>
        <v>620.66</v>
      </c>
      <c r="E8" s="19">
        <v>87.68</v>
      </c>
      <c r="F8" s="19">
        <v>245384.14</v>
      </c>
      <c r="G8" s="20" t="s">
        <v>16</v>
      </c>
      <c r="H8" s="19">
        <f t="shared" si="0"/>
        <v>0</v>
      </c>
      <c r="I8" s="19">
        <f t="shared" si="1"/>
        <v>245384.14</v>
      </c>
      <c r="J8" s="19">
        <v>192404.6</v>
      </c>
      <c r="K8" s="21">
        <f t="shared" si="2"/>
        <v>52979.54</v>
      </c>
    </row>
    <row r="9" s="1" customFormat="1" ht="21" customHeight="1" spans="1:11">
      <c r="A9" s="15">
        <v>5</v>
      </c>
      <c r="B9" s="22"/>
      <c r="C9" s="23" t="str">
        <f>[1]汾湖!B9</f>
        <v>芦东村</v>
      </c>
      <c r="D9" s="19">
        <f>[1]汾湖!G9</f>
        <v>762.93</v>
      </c>
      <c r="E9" s="19">
        <v>85.78</v>
      </c>
      <c r="F9" s="19">
        <v>298732.87</v>
      </c>
      <c r="G9" s="20" t="s">
        <v>16</v>
      </c>
      <c r="H9" s="19">
        <f t="shared" si="0"/>
        <v>0</v>
      </c>
      <c r="I9" s="19">
        <f t="shared" si="1"/>
        <v>298732.87</v>
      </c>
      <c r="J9" s="19">
        <v>236508.3</v>
      </c>
      <c r="K9" s="21">
        <f t="shared" si="2"/>
        <v>62224.57</v>
      </c>
    </row>
    <row r="10" s="1" customFormat="1" ht="21" customHeight="1" spans="1:11">
      <c r="A10" s="15">
        <v>6</v>
      </c>
      <c r="B10" s="22"/>
      <c r="C10" s="23" t="str">
        <f>[1]汾湖!B10</f>
        <v>东联村</v>
      </c>
      <c r="D10" s="19">
        <f>[1]汾湖!G10</f>
        <v>1312.33</v>
      </c>
      <c r="E10" s="19">
        <v>75.91</v>
      </c>
      <c r="F10" s="19">
        <v>487950.54</v>
      </c>
      <c r="G10" s="20" t="s">
        <v>15</v>
      </c>
      <c r="H10" s="19">
        <f t="shared" si="0"/>
        <v>367452.4</v>
      </c>
      <c r="I10" s="19">
        <f t="shared" si="1"/>
        <v>855402.94</v>
      </c>
      <c r="J10" s="19">
        <v>406822.3</v>
      </c>
      <c r="K10" s="21">
        <f t="shared" si="2"/>
        <v>448580.64</v>
      </c>
    </row>
    <row r="11" s="1" customFormat="1" ht="21" customHeight="1" spans="1:11">
      <c r="A11" s="15">
        <v>7</v>
      </c>
      <c r="B11" s="22"/>
      <c r="C11" s="23" t="str">
        <f>[1]汾湖!B11</f>
        <v>三好村</v>
      </c>
      <c r="D11" s="19">
        <f>[1]汾湖!G11</f>
        <v>2366.32</v>
      </c>
      <c r="E11" s="19">
        <v>70</v>
      </c>
      <c r="F11" s="19">
        <v>851875.2</v>
      </c>
      <c r="G11" s="20" t="s">
        <v>15</v>
      </c>
      <c r="H11" s="19">
        <f t="shared" si="0"/>
        <v>662569.6</v>
      </c>
      <c r="I11" s="19">
        <f t="shared" si="1"/>
        <v>1514444.8</v>
      </c>
      <c r="J11" s="19">
        <v>733559.2</v>
      </c>
      <c r="K11" s="21">
        <f t="shared" si="2"/>
        <v>780885.6</v>
      </c>
    </row>
    <row r="12" s="1" customFormat="1" ht="21" customHeight="1" spans="1:11">
      <c r="A12" s="15">
        <v>8</v>
      </c>
      <c r="B12" s="22"/>
      <c r="C12" s="23" t="str">
        <f>[1]汾湖!B12</f>
        <v>高新村</v>
      </c>
      <c r="D12" s="19">
        <f>[1]汾湖!G12</f>
        <v>307.91</v>
      </c>
      <c r="E12" s="19">
        <v>70</v>
      </c>
      <c r="F12" s="19">
        <v>110847.6</v>
      </c>
      <c r="G12" s="20" t="s">
        <v>16</v>
      </c>
      <c r="H12" s="19">
        <f t="shared" si="0"/>
        <v>0</v>
      </c>
      <c r="I12" s="19">
        <f t="shared" si="1"/>
        <v>110847.6</v>
      </c>
      <c r="J12" s="19">
        <v>95452.1</v>
      </c>
      <c r="K12" s="21">
        <f t="shared" si="2"/>
        <v>15395.5</v>
      </c>
    </row>
    <row r="13" s="1" customFormat="1" ht="21" customHeight="1" spans="1:11">
      <c r="A13" s="15">
        <v>9</v>
      </c>
      <c r="B13" s="22"/>
      <c r="C13" s="23" t="str">
        <f>[1]汾湖!B13</f>
        <v>港南村</v>
      </c>
      <c r="D13" s="19">
        <f>[1]汾湖!G13</f>
        <v>2575.9</v>
      </c>
      <c r="E13" s="19">
        <v>70</v>
      </c>
      <c r="F13" s="19">
        <v>927324</v>
      </c>
      <c r="G13" s="20" t="s">
        <v>15</v>
      </c>
      <c r="H13" s="19">
        <f t="shared" si="0"/>
        <v>721252</v>
      </c>
      <c r="I13" s="19">
        <f t="shared" si="1"/>
        <v>1648576</v>
      </c>
      <c r="J13" s="19">
        <v>798529</v>
      </c>
      <c r="K13" s="21">
        <f t="shared" si="2"/>
        <v>850047</v>
      </c>
    </row>
    <row r="14" s="1" customFormat="1" ht="21" customHeight="1" spans="1:11">
      <c r="A14" s="15">
        <v>10</v>
      </c>
      <c r="B14" s="22"/>
      <c r="C14" s="23" t="str">
        <f>[1]汾湖!B14</f>
        <v>伟明村</v>
      </c>
      <c r="D14" s="19">
        <f>[1]汾湖!G14</f>
        <v>1440.51</v>
      </c>
      <c r="E14" s="19">
        <v>78.98</v>
      </c>
      <c r="F14" s="19">
        <v>544455.16</v>
      </c>
      <c r="G14" s="20" t="s">
        <v>15</v>
      </c>
      <c r="H14" s="19">
        <f t="shared" si="0"/>
        <v>403342.8</v>
      </c>
      <c r="I14" s="19">
        <f t="shared" si="1"/>
        <v>947797.96</v>
      </c>
      <c r="J14" s="19">
        <v>446558.1</v>
      </c>
      <c r="K14" s="21">
        <f t="shared" si="2"/>
        <v>501239.86</v>
      </c>
    </row>
    <row r="15" s="1" customFormat="1" ht="21" customHeight="1" spans="1:11">
      <c r="A15" s="15">
        <v>11</v>
      </c>
      <c r="B15" s="22"/>
      <c r="C15" s="23" t="str">
        <f>[1]汾湖!B15</f>
        <v>东秋村</v>
      </c>
      <c r="D15" s="19">
        <f>[1]汾湖!G15</f>
        <v>2085.04</v>
      </c>
      <c r="E15" s="19">
        <v>70</v>
      </c>
      <c r="F15" s="19">
        <v>750614.4</v>
      </c>
      <c r="G15" s="20" t="s">
        <v>16</v>
      </c>
      <c r="H15" s="19">
        <f t="shared" si="0"/>
        <v>0</v>
      </c>
      <c r="I15" s="19">
        <f t="shared" si="1"/>
        <v>750614.4</v>
      </c>
      <c r="J15" s="19">
        <v>646362.4</v>
      </c>
      <c r="K15" s="21">
        <f t="shared" si="2"/>
        <v>104252</v>
      </c>
    </row>
    <row r="16" s="1" customFormat="1" ht="21" customHeight="1" spans="1:11">
      <c r="A16" s="24">
        <v>12</v>
      </c>
      <c r="B16" s="22"/>
      <c r="C16" s="23" t="s">
        <v>17</v>
      </c>
      <c r="D16" s="19">
        <v>334</v>
      </c>
      <c r="E16" s="19">
        <v>70</v>
      </c>
      <c r="F16" s="19">
        <v>120240</v>
      </c>
      <c r="G16" s="20" t="s">
        <v>16</v>
      </c>
      <c r="H16" s="19">
        <f t="shared" si="0"/>
        <v>0</v>
      </c>
      <c r="I16" s="19">
        <f t="shared" si="1"/>
        <v>120240</v>
      </c>
      <c r="J16" s="19">
        <v>103540</v>
      </c>
      <c r="K16" s="21">
        <f t="shared" si="2"/>
        <v>16700</v>
      </c>
    </row>
    <row r="17" s="1" customFormat="1" ht="21" customHeight="1" spans="1:11">
      <c r="A17" s="15"/>
      <c r="B17" s="22"/>
      <c r="C17" s="23" t="s">
        <v>18</v>
      </c>
      <c r="D17" s="19">
        <v>349.12</v>
      </c>
      <c r="E17" s="19">
        <v>83.34</v>
      </c>
      <c r="F17" s="19">
        <v>134997.72</v>
      </c>
      <c r="G17" s="20" t="s">
        <v>15</v>
      </c>
      <c r="H17" s="19">
        <f t="shared" si="0"/>
        <v>97753.6</v>
      </c>
      <c r="I17" s="19">
        <f t="shared" si="1"/>
        <v>232751.32</v>
      </c>
      <c r="J17" s="19">
        <v>108227.2</v>
      </c>
      <c r="K17" s="21"/>
    </row>
    <row r="18" s="1" customFormat="1" ht="21" customHeight="1" spans="1:11">
      <c r="A18" s="15">
        <v>13</v>
      </c>
      <c r="B18" s="22"/>
      <c r="C18" s="23" t="str">
        <f>[1]汾湖!B17</f>
        <v>东胜村</v>
      </c>
      <c r="D18" s="19">
        <f>[1]汾湖!G17</f>
        <v>426.23</v>
      </c>
      <c r="E18" s="19">
        <v>70</v>
      </c>
      <c r="F18" s="19">
        <v>153442.8</v>
      </c>
      <c r="G18" s="20" t="s">
        <v>16</v>
      </c>
      <c r="H18" s="19">
        <f t="shared" si="0"/>
        <v>0</v>
      </c>
      <c r="I18" s="19">
        <f t="shared" si="1"/>
        <v>153442.8</v>
      </c>
      <c r="J18" s="19">
        <v>132131.3</v>
      </c>
      <c r="K18" s="21">
        <f t="shared" ref="K18:K47" si="3">I18-J18</f>
        <v>21311.5</v>
      </c>
    </row>
    <row r="19" s="1" customFormat="1" ht="21" customHeight="1" spans="1:11">
      <c r="A19" s="15">
        <v>14</v>
      </c>
      <c r="B19" s="22"/>
      <c r="C19" s="23" t="str">
        <f>[1]汾湖!B18</f>
        <v>梅墩村</v>
      </c>
      <c r="D19" s="19">
        <f>[1]汾湖!G18</f>
        <v>111.36</v>
      </c>
      <c r="E19" s="19">
        <v>70</v>
      </c>
      <c r="F19" s="19">
        <v>40089.6</v>
      </c>
      <c r="G19" s="20" t="s">
        <v>16</v>
      </c>
      <c r="H19" s="19">
        <f t="shared" si="0"/>
        <v>0</v>
      </c>
      <c r="I19" s="19">
        <f t="shared" si="1"/>
        <v>40089.6</v>
      </c>
      <c r="J19" s="19">
        <v>34521.6</v>
      </c>
      <c r="K19" s="21">
        <f t="shared" si="3"/>
        <v>5568</v>
      </c>
    </row>
    <row r="20" s="1" customFormat="1" ht="21" customHeight="1" spans="1:11">
      <c r="A20" s="15">
        <v>15</v>
      </c>
      <c r="B20" s="22"/>
      <c r="C20" s="23" t="str">
        <f>[1]汾湖!B19</f>
        <v>黎星村</v>
      </c>
      <c r="D20" s="19">
        <f>[1]汾湖!G19</f>
        <v>1564.39</v>
      </c>
      <c r="E20" s="19">
        <v>78.85</v>
      </c>
      <c r="F20" s="19">
        <v>590870.1</v>
      </c>
      <c r="G20" s="20" t="s">
        <v>16</v>
      </c>
      <c r="H20" s="19">
        <f t="shared" si="0"/>
        <v>0</v>
      </c>
      <c r="I20" s="19">
        <f t="shared" si="1"/>
        <v>590870.1</v>
      </c>
      <c r="J20" s="19">
        <v>484960.9</v>
      </c>
      <c r="K20" s="21">
        <f t="shared" si="3"/>
        <v>105909.2</v>
      </c>
    </row>
    <row r="21" s="1" customFormat="1" ht="21" customHeight="1" spans="1:11">
      <c r="A21" s="15">
        <v>16</v>
      </c>
      <c r="B21" s="22"/>
      <c r="C21" s="23" t="str">
        <f>[1]汾湖!B20</f>
        <v>汾湖村</v>
      </c>
      <c r="D21" s="19">
        <f>[1]汾湖!G20</f>
        <v>140</v>
      </c>
      <c r="E21" s="19">
        <v>100</v>
      </c>
      <c r="F21" s="19">
        <v>58800</v>
      </c>
      <c r="G21" s="20" t="s">
        <v>16</v>
      </c>
      <c r="H21" s="19">
        <f t="shared" si="0"/>
        <v>0</v>
      </c>
      <c r="I21" s="19">
        <f t="shared" si="1"/>
        <v>58800</v>
      </c>
      <c r="J21" s="19">
        <v>43400</v>
      </c>
      <c r="K21" s="21">
        <f t="shared" si="3"/>
        <v>15400</v>
      </c>
    </row>
    <row r="22" s="1" customFormat="1" ht="21" customHeight="1" spans="1:11">
      <c r="A22" s="15">
        <v>17</v>
      </c>
      <c r="B22" s="22"/>
      <c r="C22" s="23" t="str">
        <f>[1]汾湖!B21</f>
        <v>沈家港村</v>
      </c>
      <c r="D22" s="19">
        <f>[1]汾湖!G21</f>
        <v>1652.25</v>
      </c>
      <c r="E22" s="19">
        <v>70</v>
      </c>
      <c r="F22" s="19">
        <v>594810</v>
      </c>
      <c r="G22" s="20" t="s">
        <v>16</v>
      </c>
      <c r="H22" s="19">
        <f t="shared" si="0"/>
        <v>0</v>
      </c>
      <c r="I22" s="19">
        <f t="shared" si="1"/>
        <v>594810</v>
      </c>
      <c r="J22" s="19">
        <v>512197.5</v>
      </c>
      <c r="K22" s="21">
        <f t="shared" si="3"/>
        <v>82612.5</v>
      </c>
    </row>
    <row r="23" s="1" customFormat="1" ht="21" customHeight="1" spans="1:11">
      <c r="A23" s="15">
        <v>18</v>
      </c>
      <c r="B23" s="22"/>
      <c r="C23" s="23" t="str">
        <f>[1]汾湖!B22</f>
        <v>永新村</v>
      </c>
      <c r="D23" s="19">
        <f>[1]汾湖!G22</f>
        <v>3376.29</v>
      </c>
      <c r="E23" s="19">
        <v>100</v>
      </c>
      <c r="F23" s="19">
        <v>1418041.8</v>
      </c>
      <c r="G23" s="20" t="s">
        <v>15</v>
      </c>
      <c r="H23" s="19">
        <f t="shared" si="0"/>
        <v>945361.2</v>
      </c>
      <c r="I23" s="19">
        <f t="shared" si="1"/>
        <v>2363403</v>
      </c>
      <c r="J23" s="19">
        <v>1046649.9</v>
      </c>
      <c r="K23" s="21">
        <f t="shared" si="3"/>
        <v>1316753.1</v>
      </c>
    </row>
    <row r="24" s="1" customFormat="1" ht="21" customHeight="1" spans="1:11">
      <c r="A24" s="15">
        <v>19</v>
      </c>
      <c r="B24" s="22"/>
      <c r="C24" s="23" t="str">
        <f>[1]汾湖!B23</f>
        <v>大长港村</v>
      </c>
      <c r="D24" s="19">
        <f>[1]汾湖!G23</f>
        <v>3194.73</v>
      </c>
      <c r="E24" s="19">
        <v>92.52</v>
      </c>
      <c r="F24" s="19">
        <v>1293993.44</v>
      </c>
      <c r="G24" s="20" t="s">
        <v>15</v>
      </c>
      <c r="H24" s="19">
        <f t="shared" si="0"/>
        <v>894524.4</v>
      </c>
      <c r="I24" s="19">
        <f t="shared" si="1"/>
        <v>2188517.84</v>
      </c>
      <c r="J24" s="19">
        <v>990366.3</v>
      </c>
      <c r="K24" s="21">
        <f t="shared" si="3"/>
        <v>1198151.54</v>
      </c>
    </row>
    <row r="25" s="1" customFormat="1" ht="21" customHeight="1" spans="1:11">
      <c r="A25" s="15">
        <v>20</v>
      </c>
      <c r="B25" s="22"/>
      <c r="C25" s="23" t="str">
        <f>[1]汾湖!B24</f>
        <v>川心港村</v>
      </c>
      <c r="D25" s="19">
        <f>[1]汾湖!G24</f>
        <v>4031.44</v>
      </c>
      <c r="E25" s="19">
        <v>100</v>
      </c>
      <c r="F25" s="19">
        <v>1693204.8</v>
      </c>
      <c r="G25" s="20" t="s">
        <v>15</v>
      </c>
      <c r="H25" s="19">
        <f t="shared" si="0"/>
        <v>1128803.2</v>
      </c>
      <c r="I25" s="19">
        <f t="shared" si="1"/>
        <v>2822008</v>
      </c>
      <c r="J25" s="19">
        <v>1249746.4</v>
      </c>
      <c r="K25" s="21">
        <f t="shared" si="3"/>
        <v>1572261.6</v>
      </c>
    </row>
    <row r="26" s="1" customFormat="1" ht="21" customHeight="1" spans="1:11">
      <c r="A26" s="15">
        <v>21</v>
      </c>
      <c r="B26" s="22"/>
      <c r="C26" s="23" t="str">
        <f>[1]汾湖!B25</f>
        <v>银杏村</v>
      </c>
      <c r="D26" s="19">
        <f>[1]汾湖!G25</f>
        <v>2249.12</v>
      </c>
      <c r="E26" s="19">
        <v>70</v>
      </c>
      <c r="F26" s="19">
        <v>809683.2</v>
      </c>
      <c r="G26" s="20" t="s">
        <v>15</v>
      </c>
      <c r="H26" s="19">
        <f t="shared" si="0"/>
        <v>629753.6</v>
      </c>
      <c r="I26" s="19">
        <f t="shared" si="1"/>
        <v>1439436.8</v>
      </c>
      <c r="J26" s="19">
        <v>697227.2</v>
      </c>
      <c r="K26" s="21">
        <f t="shared" si="3"/>
        <v>742209.6</v>
      </c>
    </row>
    <row r="27" s="1" customFormat="1" ht="21" customHeight="1" spans="1:11">
      <c r="A27" s="15">
        <v>22</v>
      </c>
      <c r="B27" s="22"/>
      <c r="C27" s="23" t="str">
        <f>[1]汾湖!B26</f>
        <v>红旗村</v>
      </c>
      <c r="D27" s="19">
        <f>[1]汾湖!G26</f>
        <v>1214.51</v>
      </c>
      <c r="E27" s="19">
        <v>70</v>
      </c>
      <c r="F27" s="19">
        <v>437223.6</v>
      </c>
      <c r="G27" s="20" t="s">
        <v>15</v>
      </c>
      <c r="H27" s="19">
        <f t="shared" si="0"/>
        <v>340062.8</v>
      </c>
      <c r="I27" s="19">
        <f t="shared" si="1"/>
        <v>777286.4</v>
      </c>
      <c r="J27" s="19">
        <v>376498.1</v>
      </c>
      <c r="K27" s="21">
        <f t="shared" si="3"/>
        <v>400788.3</v>
      </c>
    </row>
    <row r="28" s="1" customFormat="1" ht="21" customHeight="1" spans="1:11">
      <c r="A28" s="15">
        <v>23</v>
      </c>
      <c r="B28" s="22"/>
      <c r="C28" s="23" t="str">
        <f>[1]汾湖!B27</f>
        <v>新钢村</v>
      </c>
      <c r="D28" s="19">
        <f>[1]汾湖!G27</f>
        <v>1281.97</v>
      </c>
      <c r="E28" s="19">
        <v>71.46</v>
      </c>
      <c r="F28" s="19">
        <v>465252.55</v>
      </c>
      <c r="G28" s="20" t="s">
        <v>15</v>
      </c>
      <c r="H28" s="19">
        <f t="shared" si="0"/>
        <v>358951.6</v>
      </c>
      <c r="I28" s="19">
        <f t="shared" si="1"/>
        <v>824204.15</v>
      </c>
      <c r="J28" s="19">
        <v>397410.7</v>
      </c>
      <c r="K28" s="21">
        <f t="shared" si="3"/>
        <v>426793.45</v>
      </c>
    </row>
    <row r="29" s="1" customFormat="1" ht="21" customHeight="1" spans="1:11">
      <c r="A29" s="15">
        <v>24</v>
      </c>
      <c r="B29" s="22"/>
      <c r="C29" s="23" t="str">
        <f>[1]汾湖!B28</f>
        <v>大潮村</v>
      </c>
      <c r="D29" s="19">
        <f>[1]汾湖!G28</f>
        <v>1476.66</v>
      </c>
      <c r="E29" s="19">
        <v>70</v>
      </c>
      <c r="F29" s="19">
        <v>531597.6</v>
      </c>
      <c r="G29" s="20" t="s">
        <v>15</v>
      </c>
      <c r="H29" s="19">
        <f t="shared" si="0"/>
        <v>413464.8</v>
      </c>
      <c r="I29" s="19">
        <f t="shared" si="1"/>
        <v>945062.4</v>
      </c>
      <c r="J29" s="19">
        <v>457764.6</v>
      </c>
      <c r="K29" s="21">
        <f t="shared" si="3"/>
        <v>487297.8</v>
      </c>
    </row>
    <row r="30" s="1" customFormat="1" ht="21" customHeight="1" spans="1:11">
      <c r="A30" s="15">
        <v>25</v>
      </c>
      <c r="B30" s="22"/>
      <c r="C30" s="23" t="str">
        <f>[1]汾湖!B29</f>
        <v>梅石村</v>
      </c>
      <c r="D30" s="19">
        <f>[1]汾湖!G29</f>
        <v>1596.1</v>
      </c>
      <c r="E30" s="19">
        <v>70</v>
      </c>
      <c r="F30" s="19">
        <v>574596</v>
      </c>
      <c r="G30" s="20" t="s">
        <v>15</v>
      </c>
      <c r="H30" s="19">
        <f t="shared" si="0"/>
        <v>446908</v>
      </c>
      <c r="I30" s="19">
        <f t="shared" si="1"/>
        <v>1021504</v>
      </c>
      <c r="J30" s="19">
        <v>494791</v>
      </c>
      <c r="K30" s="21">
        <f t="shared" si="3"/>
        <v>526713</v>
      </c>
    </row>
    <row r="31" s="1" customFormat="1" ht="21" customHeight="1" spans="1:11">
      <c r="A31" s="15">
        <v>26</v>
      </c>
      <c r="B31" s="22"/>
      <c r="C31" s="23" t="str">
        <f>[1]汾湖!B30</f>
        <v>雪巷村</v>
      </c>
      <c r="D31" s="19">
        <f>[1]汾湖!G30</f>
        <v>607.6</v>
      </c>
      <c r="E31" s="19">
        <v>70</v>
      </c>
      <c r="F31" s="19">
        <v>218736</v>
      </c>
      <c r="G31" s="20" t="s">
        <v>15</v>
      </c>
      <c r="H31" s="19">
        <f t="shared" si="0"/>
        <v>170128</v>
      </c>
      <c r="I31" s="19">
        <f t="shared" si="1"/>
        <v>388864</v>
      </c>
      <c r="J31" s="19">
        <v>188356</v>
      </c>
      <c r="K31" s="21">
        <f t="shared" si="3"/>
        <v>200508</v>
      </c>
    </row>
    <row r="32" s="1" customFormat="1" ht="21" customHeight="1" spans="1:11">
      <c r="A32" s="15">
        <v>27</v>
      </c>
      <c r="B32" s="22"/>
      <c r="C32" s="23" t="str">
        <f>[1]汾湖!B31</f>
        <v>跃胜村</v>
      </c>
      <c r="D32" s="19">
        <f>[1]汾湖!G31</f>
        <v>1670.6</v>
      </c>
      <c r="E32" s="19">
        <v>71.32</v>
      </c>
      <c r="F32" s="19">
        <v>605826.38</v>
      </c>
      <c r="G32" s="20" t="s">
        <v>15</v>
      </c>
      <c r="H32" s="19">
        <f t="shared" si="0"/>
        <v>467768</v>
      </c>
      <c r="I32" s="19">
        <f t="shared" si="1"/>
        <v>1073594.38</v>
      </c>
      <c r="J32" s="19">
        <v>517886</v>
      </c>
      <c r="K32" s="21">
        <f t="shared" si="3"/>
        <v>555708.38</v>
      </c>
    </row>
    <row r="33" s="1" customFormat="1" ht="21" customHeight="1" spans="1:13">
      <c r="A33" s="15">
        <v>28</v>
      </c>
      <c r="B33" s="22"/>
      <c r="C33" s="23" t="str">
        <f>[1]汾湖!B32</f>
        <v>星谊村</v>
      </c>
      <c r="D33" s="19">
        <f>[1]汾湖!G32</f>
        <v>2190.6</v>
      </c>
      <c r="E33" s="19">
        <v>70</v>
      </c>
      <c r="F33" s="19">
        <v>788616</v>
      </c>
      <c r="G33" s="20" t="s">
        <v>15</v>
      </c>
      <c r="H33" s="19">
        <f t="shared" si="0"/>
        <v>613368</v>
      </c>
      <c r="I33" s="19">
        <f t="shared" si="1"/>
        <v>1401984</v>
      </c>
      <c r="J33" s="19">
        <v>679086</v>
      </c>
      <c r="K33" s="21">
        <f t="shared" si="3"/>
        <v>722898</v>
      </c>
      <c r="M33" s="25"/>
    </row>
    <row r="34" s="1" customFormat="1" ht="21" customHeight="1" spans="1:13">
      <c r="A34" s="24">
        <v>29</v>
      </c>
      <c r="B34" s="22"/>
      <c r="C34" s="26" t="s">
        <v>19</v>
      </c>
      <c r="D34" s="26">
        <v>726.916</v>
      </c>
      <c r="E34" s="19">
        <v>70</v>
      </c>
      <c r="F34" s="19">
        <v>261689.76</v>
      </c>
      <c r="G34" s="20" t="s">
        <v>15</v>
      </c>
      <c r="H34" s="19">
        <f t="shared" si="0"/>
        <v>203536.48</v>
      </c>
      <c r="I34" s="19">
        <f t="shared" si="1"/>
        <v>465226.24</v>
      </c>
      <c r="J34" s="19">
        <v>225343.96</v>
      </c>
      <c r="K34" s="21">
        <f t="shared" si="3"/>
        <v>239882.28</v>
      </c>
      <c r="M34" s="25"/>
    </row>
    <row r="35" s="1" customFormat="1" ht="21" customHeight="1" spans="1:13">
      <c r="A35" s="15"/>
      <c r="B35" s="22"/>
      <c r="C35" s="26" t="s">
        <v>20</v>
      </c>
      <c r="D35" s="26">
        <v>210.254</v>
      </c>
      <c r="E35" s="19">
        <v>70</v>
      </c>
      <c r="F35" s="19">
        <v>75691.44</v>
      </c>
      <c r="G35" s="20" t="s">
        <v>16</v>
      </c>
      <c r="H35" s="19">
        <f t="shared" si="0"/>
        <v>0</v>
      </c>
      <c r="I35" s="19">
        <f t="shared" si="1"/>
        <v>75691.44</v>
      </c>
      <c r="J35" s="19">
        <v>65178.74</v>
      </c>
      <c r="K35" s="21">
        <f t="shared" si="3"/>
        <v>10512.7</v>
      </c>
      <c r="M35" s="25"/>
    </row>
    <row r="36" s="1" customFormat="1" ht="21" customHeight="1" spans="1:13">
      <c r="A36" s="15">
        <v>30</v>
      </c>
      <c r="B36" s="22"/>
      <c r="C36" s="23" t="str">
        <f>[1]汾湖!B34</f>
        <v>杨文头村</v>
      </c>
      <c r="D36" s="19">
        <f>[1]汾湖!G34</f>
        <v>128.14</v>
      </c>
      <c r="E36" s="19">
        <v>70</v>
      </c>
      <c r="F36" s="19">
        <v>46130.4</v>
      </c>
      <c r="G36" s="20" t="s">
        <v>16</v>
      </c>
      <c r="H36" s="19">
        <f t="shared" si="0"/>
        <v>0</v>
      </c>
      <c r="I36" s="19">
        <f t="shared" si="1"/>
        <v>46130.4</v>
      </c>
      <c r="J36" s="19">
        <v>39723.4</v>
      </c>
      <c r="K36" s="21">
        <f t="shared" si="3"/>
        <v>6407</v>
      </c>
      <c r="M36" s="25"/>
    </row>
    <row r="37" s="1" customFormat="1" ht="21" customHeight="1" spans="1:13">
      <c r="A37" s="15">
        <v>31</v>
      </c>
      <c r="B37" s="22"/>
      <c r="C37" s="23" t="str">
        <f>[1]汾湖!B35</f>
        <v>乌桥村</v>
      </c>
      <c r="D37" s="19">
        <f>[1]汾湖!G35</f>
        <v>1358.04</v>
      </c>
      <c r="E37" s="19">
        <v>79.38</v>
      </c>
      <c r="F37" s="19">
        <v>514371.23</v>
      </c>
      <c r="G37" s="20" t="s">
        <v>15</v>
      </c>
      <c r="H37" s="19">
        <f t="shared" si="0"/>
        <v>380251.2</v>
      </c>
      <c r="I37" s="19">
        <f t="shared" si="1"/>
        <v>894622.43</v>
      </c>
      <c r="J37" s="19">
        <v>420992.4</v>
      </c>
      <c r="K37" s="21">
        <f t="shared" si="3"/>
        <v>473630.03</v>
      </c>
      <c r="M37" s="25"/>
    </row>
    <row r="38" s="1" customFormat="1" ht="21" customHeight="1" spans="1:13">
      <c r="A38" s="15">
        <v>32</v>
      </c>
      <c r="B38" s="22"/>
      <c r="C38" s="23" t="str">
        <f>[1]汾湖!B36</f>
        <v>黎阳村</v>
      </c>
      <c r="D38" s="19">
        <f>[1]汾湖!G36</f>
        <v>3657.64</v>
      </c>
      <c r="E38" s="19">
        <v>97.9</v>
      </c>
      <c r="F38" s="19">
        <v>1520846.71</v>
      </c>
      <c r="G38" s="20" t="s">
        <v>15</v>
      </c>
      <c r="H38" s="19">
        <f t="shared" si="0"/>
        <v>1024139.2</v>
      </c>
      <c r="I38" s="19">
        <f t="shared" si="1"/>
        <v>2544985.91</v>
      </c>
      <c r="J38" s="19">
        <v>1133868.4</v>
      </c>
      <c r="K38" s="21">
        <f t="shared" si="3"/>
        <v>1411117.51</v>
      </c>
    </row>
    <row r="39" s="1" customFormat="1" ht="21" customHeight="1" spans="1:13">
      <c r="A39" s="15">
        <v>33</v>
      </c>
      <c r="B39" s="22"/>
      <c r="C39" s="23" t="str">
        <f>[1]汾湖!B37</f>
        <v>黎花村</v>
      </c>
      <c r="D39" s="19">
        <f>[1]汾湖!G37</f>
        <v>1079</v>
      </c>
      <c r="E39" s="19">
        <v>75.27</v>
      </c>
      <c r="F39" s="19">
        <v>399812.66</v>
      </c>
      <c r="G39" s="20" t="s">
        <v>16</v>
      </c>
      <c r="H39" s="19">
        <f t="shared" si="0"/>
        <v>0</v>
      </c>
      <c r="I39" s="19">
        <f t="shared" si="1"/>
        <v>399812.66</v>
      </c>
      <c r="J39" s="19">
        <v>334490</v>
      </c>
      <c r="K39" s="21">
        <f t="shared" si="3"/>
        <v>65322.66</v>
      </c>
    </row>
    <row r="40" s="1" customFormat="1" ht="21" customHeight="1" spans="1:13">
      <c r="A40" s="15">
        <v>34</v>
      </c>
      <c r="B40" s="22"/>
      <c r="C40" s="23" t="str">
        <f>[1]汾湖!B38</f>
        <v>建南村</v>
      </c>
      <c r="D40" s="19">
        <f>[1]汾湖!G38</f>
        <v>2986.49</v>
      </c>
      <c r="E40" s="19">
        <v>92.68</v>
      </c>
      <c r="F40" s="19">
        <v>1210603.59</v>
      </c>
      <c r="G40" s="20" t="s">
        <v>15</v>
      </c>
      <c r="H40" s="19">
        <f t="shared" si="0"/>
        <v>836217.2</v>
      </c>
      <c r="I40" s="19">
        <f t="shared" si="1"/>
        <v>2046820.79</v>
      </c>
      <c r="J40" s="19">
        <v>925811.9</v>
      </c>
      <c r="K40" s="21">
        <f t="shared" si="3"/>
        <v>1121008.89</v>
      </c>
    </row>
    <row r="41" s="1" customFormat="1" ht="21" customHeight="1" spans="1:13">
      <c r="A41" s="15">
        <v>35</v>
      </c>
      <c r="B41" s="22"/>
      <c r="C41" s="23" t="str">
        <f>[1]汾湖!B39</f>
        <v>雄锋村</v>
      </c>
      <c r="D41" s="19">
        <f>[1]汾湖!G39</f>
        <v>3830.32</v>
      </c>
      <c r="E41" s="19">
        <v>100</v>
      </c>
      <c r="F41" s="19">
        <v>1608734.4</v>
      </c>
      <c r="G41" s="20" t="s">
        <v>15</v>
      </c>
      <c r="H41" s="19">
        <f t="shared" si="0"/>
        <v>1072489.6</v>
      </c>
      <c r="I41" s="19">
        <f t="shared" si="1"/>
        <v>2681224</v>
      </c>
      <c r="J41" s="19">
        <v>1187399.2</v>
      </c>
      <c r="K41" s="21">
        <f t="shared" si="3"/>
        <v>1493824.8</v>
      </c>
    </row>
    <row r="42" s="1" customFormat="1" ht="21" customHeight="1" spans="1:13">
      <c r="A42" s="15">
        <v>36</v>
      </c>
      <c r="B42" s="22"/>
      <c r="C42" s="23" t="str">
        <f>[1]汾湖!B40</f>
        <v>史北村</v>
      </c>
      <c r="D42" s="19">
        <f>[1]汾湖!G40</f>
        <v>2458.35</v>
      </c>
      <c r="E42" s="19">
        <v>100</v>
      </c>
      <c r="F42" s="19">
        <v>1032507</v>
      </c>
      <c r="G42" s="20" t="s">
        <v>15</v>
      </c>
      <c r="H42" s="19">
        <f t="shared" si="0"/>
        <v>688338</v>
      </c>
      <c r="I42" s="19">
        <f t="shared" si="1"/>
        <v>1720845</v>
      </c>
      <c r="J42" s="19">
        <v>762088.5</v>
      </c>
      <c r="K42" s="21">
        <f t="shared" si="3"/>
        <v>958756.5</v>
      </c>
    </row>
    <row r="43" s="1" customFormat="1" ht="21" customHeight="1" spans="1:13">
      <c r="A43" s="15">
        <v>37</v>
      </c>
      <c r="B43" s="22"/>
      <c r="C43" s="23" t="str">
        <f>[1]汾湖!B41</f>
        <v>华莺村</v>
      </c>
      <c r="D43" s="19">
        <f>[1]汾湖!G41</f>
        <v>3611.67</v>
      </c>
      <c r="E43" s="19">
        <v>95.36</v>
      </c>
      <c r="F43" s="19">
        <v>1483385.1</v>
      </c>
      <c r="G43" s="20" t="s">
        <v>15</v>
      </c>
      <c r="H43" s="19">
        <f t="shared" si="0"/>
        <v>1011267.6</v>
      </c>
      <c r="I43" s="19">
        <f t="shared" si="1"/>
        <v>2494652.7</v>
      </c>
      <c r="J43" s="19">
        <v>1119617.7</v>
      </c>
      <c r="K43" s="21">
        <f t="shared" si="3"/>
        <v>1375035</v>
      </c>
    </row>
    <row r="44" s="1" customFormat="1" ht="21" customHeight="1" spans="1:13">
      <c r="A44" s="15">
        <v>38</v>
      </c>
      <c r="B44" s="22"/>
      <c r="C44" s="23" t="str">
        <f>[1]汾湖!B42</f>
        <v>大联村</v>
      </c>
      <c r="D44" s="19">
        <f>[1]汾湖!G42</f>
        <v>2413.25</v>
      </c>
      <c r="E44" s="19">
        <v>93.59</v>
      </c>
      <c r="F44" s="19">
        <v>982627.14</v>
      </c>
      <c r="G44" s="20" t="s">
        <v>15</v>
      </c>
      <c r="H44" s="19">
        <f t="shared" si="0"/>
        <v>675710</v>
      </c>
      <c r="I44" s="19">
        <f t="shared" si="1"/>
        <v>1658337.14</v>
      </c>
      <c r="J44" s="19">
        <v>748107.5</v>
      </c>
      <c r="K44" s="21">
        <f t="shared" si="3"/>
        <v>910229.64</v>
      </c>
    </row>
    <row r="45" s="1" customFormat="1" ht="21" customHeight="1" spans="1:13">
      <c r="A45" s="15">
        <v>39</v>
      </c>
      <c r="B45" s="22"/>
      <c r="C45" s="23" t="str">
        <f>[1]汾湖!B43</f>
        <v>方联村</v>
      </c>
      <c r="D45" s="19">
        <f>[1]汾湖!G43</f>
        <v>1214.61</v>
      </c>
      <c r="E45" s="19">
        <v>79.85</v>
      </c>
      <c r="F45" s="19">
        <v>461187.42</v>
      </c>
      <c r="G45" s="20" t="s">
        <v>15</v>
      </c>
      <c r="H45" s="19">
        <f t="shared" si="0"/>
        <v>340090.8</v>
      </c>
      <c r="I45" s="19">
        <f t="shared" si="1"/>
        <v>801278.22</v>
      </c>
      <c r="J45" s="19">
        <v>376529.1</v>
      </c>
      <c r="K45" s="21">
        <f t="shared" si="3"/>
        <v>424749.12</v>
      </c>
    </row>
    <row r="46" s="1" customFormat="1" ht="21" customHeight="1" spans="1:13">
      <c r="A46" s="15">
        <v>40</v>
      </c>
      <c r="B46" s="22"/>
      <c r="C46" s="23" t="str">
        <f>[1]汾湖!B44</f>
        <v>汤角村</v>
      </c>
      <c r="D46" s="19">
        <f>[1]汾湖!G44</f>
        <v>3053.44</v>
      </c>
      <c r="E46" s="19">
        <v>100</v>
      </c>
      <c r="F46" s="19">
        <v>1282444.8</v>
      </c>
      <c r="G46" s="20" t="s">
        <v>15</v>
      </c>
      <c r="H46" s="19">
        <f t="shared" si="0"/>
        <v>854963.2</v>
      </c>
      <c r="I46" s="19">
        <f t="shared" si="1"/>
        <v>2137408</v>
      </c>
      <c r="J46" s="19">
        <v>946566.4</v>
      </c>
      <c r="K46" s="21">
        <f t="shared" si="3"/>
        <v>1190841.6</v>
      </c>
    </row>
    <row r="47" s="1" customFormat="1" ht="21" customHeight="1" spans="1:13">
      <c r="A47" s="24">
        <v>41</v>
      </c>
      <c r="B47" s="27"/>
      <c r="C47" s="28" t="str">
        <f>[1]汾湖!B45</f>
        <v>青石村</v>
      </c>
      <c r="D47" s="29">
        <f>[1]汾湖!G45</f>
        <v>3011.28</v>
      </c>
      <c r="E47" s="29">
        <v>96.1</v>
      </c>
      <c r="F47" s="29">
        <v>1241249.62</v>
      </c>
      <c r="G47" s="30" t="s">
        <v>15</v>
      </c>
      <c r="H47" s="29">
        <f t="shared" si="0"/>
        <v>843158.4</v>
      </c>
      <c r="I47" s="19">
        <f t="shared" si="1"/>
        <v>2084408.02</v>
      </c>
      <c r="J47" s="29">
        <v>933496.8</v>
      </c>
      <c r="K47" s="31">
        <f t="shared" si="3"/>
        <v>1150911.22</v>
      </c>
    </row>
    <row r="48" s="2" customFormat="1" ht="21" customHeight="1" spans="1:13">
      <c r="A48" s="32" t="s">
        <v>21</v>
      </c>
      <c r="B48" s="33"/>
      <c r="C48" s="34">
        <f>SUM(A47-A5+1)</f>
        <v>41</v>
      </c>
      <c r="D48" s="34">
        <f t="shared" ref="D48:K48" si="4">SUM(D5:D47)</f>
        <v>73769.31</v>
      </c>
      <c r="E48" s="34"/>
      <c r="F48" s="34">
        <f t="shared" si="4"/>
        <v>28722138.83</v>
      </c>
      <c r="G48" s="34"/>
      <c r="H48" s="34">
        <f t="shared" si="4"/>
        <v>18017200.88</v>
      </c>
      <c r="I48" s="34">
        <f t="shared" si="4"/>
        <v>46739339.71</v>
      </c>
      <c r="J48" s="34">
        <f t="shared" si="4"/>
        <v>22868486.1</v>
      </c>
      <c r="K48" s="35">
        <f t="shared" si="4"/>
        <v>23746329.49</v>
      </c>
      <c r="L48" s="1"/>
    </row>
    <row r="49" s="1" customFormat="1" ht="21" customHeight="1" spans="1:11">
      <c r="A49" s="15">
        <v>42</v>
      </c>
      <c r="B49" s="16" t="s">
        <v>22</v>
      </c>
      <c r="C49" s="17" t="str">
        <f>[1]盛泽!B6</f>
        <v>永和村</v>
      </c>
      <c r="D49" s="17">
        <f>[1]盛泽!G6</f>
        <v>275.4</v>
      </c>
      <c r="E49" s="18">
        <v>70</v>
      </c>
      <c r="F49" s="18">
        <v>99144</v>
      </c>
      <c r="G49" s="36" t="s">
        <v>16</v>
      </c>
      <c r="H49" s="18">
        <f t="shared" ref="H49:H71" si="5">IF(G49="是",D49*280,0)</f>
        <v>0</v>
      </c>
      <c r="I49" s="19">
        <f t="shared" ref="I49:I71" si="6">SUM(H49+F49)</f>
        <v>99144</v>
      </c>
      <c r="J49" s="18">
        <v>85374</v>
      </c>
      <c r="K49" s="37">
        <f t="shared" ref="K49:K71" si="7">I49-J49</f>
        <v>13770</v>
      </c>
    </row>
    <row r="50" s="1" customFormat="1" ht="21" customHeight="1" spans="1:11">
      <c r="A50" s="38">
        <v>43</v>
      </c>
      <c r="B50" s="39"/>
      <c r="C50" s="23" t="str">
        <f>[1]盛泽!B7</f>
        <v>圣塘村</v>
      </c>
      <c r="D50" s="23">
        <f>[1]盛泽!G7</f>
        <v>940.74</v>
      </c>
      <c r="E50" s="19">
        <v>70</v>
      </c>
      <c r="F50" s="19">
        <v>338666.4</v>
      </c>
      <c r="G50" s="20" t="s">
        <v>16</v>
      </c>
      <c r="H50" s="19">
        <f t="shared" si="5"/>
        <v>0</v>
      </c>
      <c r="I50" s="19">
        <f t="shared" si="6"/>
        <v>338666.4</v>
      </c>
      <c r="J50" s="19">
        <v>291629.4</v>
      </c>
      <c r="K50" s="21">
        <f t="shared" si="7"/>
        <v>47037</v>
      </c>
    </row>
    <row r="51" s="1" customFormat="1" ht="21" customHeight="1" spans="1:11">
      <c r="A51" s="38">
        <v>44</v>
      </c>
      <c r="B51" s="39"/>
      <c r="C51" s="23" t="str">
        <f>[1]盛泽!B8</f>
        <v>兴桥村</v>
      </c>
      <c r="D51" s="23">
        <f>[1]盛泽!G8</f>
        <v>1141.39</v>
      </c>
      <c r="E51" s="19">
        <v>70</v>
      </c>
      <c r="F51" s="19">
        <v>410900.4</v>
      </c>
      <c r="G51" s="20" t="s">
        <v>16</v>
      </c>
      <c r="H51" s="19">
        <f t="shared" si="5"/>
        <v>0</v>
      </c>
      <c r="I51" s="19">
        <f t="shared" si="6"/>
        <v>410900.4</v>
      </c>
      <c r="J51" s="19">
        <v>353830.9</v>
      </c>
      <c r="K51" s="21">
        <f t="shared" si="7"/>
        <v>57069.5</v>
      </c>
    </row>
    <row r="52" s="1" customFormat="1" ht="21" customHeight="1" spans="1:11">
      <c r="A52" s="38">
        <v>45</v>
      </c>
      <c r="B52" s="39"/>
      <c r="C52" s="23" t="str">
        <f>[1]盛泽!B9</f>
        <v>群铁村</v>
      </c>
      <c r="D52" s="23">
        <f>[1]盛泽!G9</f>
        <v>2108.81</v>
      </c>
      <c r="E52" s="19">
        <v>98.88</v>
      </c>
      <c r="F52" s="19">
        <v>880976.47</v>
      </c>
      <c r="G52" s="20" t="s">
        <v>15</v>
      </c>
      <c r="H52" s="19">
        <f t="shared" si="5"/>
        <v>590466.8</v>
      </c>
      <c r="I52" s="19">
        <f t="shared" si="6"/>
        <v>1471443.27</v>
      </c>
      <c r="J52" s="19">
        <v>653731.1</v>
      </c>
      <c r="K52" s="21">
        <f t="shared" si="7"/>
        <v>817712.17</v>
      </c>
    </row>
    <row r="53" s="1" customFormat="1" ht="21" customHeight="1" spans="1:11">
      <c r="A53" s="38">
        <v>46</v>
      </c>
      <c r="B53" s="39"/>
      <c r="C53" s="23" t="str">
        <f>[1]盛泽!B10</f>
        <v>前跃村</v>
      </c>
      <c r="D53" s="23">
        <f>[1]盛泽!G10</f>
        <v>2987.82</v>
      </c>
      <c r="E53" s="19">
        <v>89.09</v>
      </c>
      <c r="F53" s="19">
        <v>1189690.17</v>
      </c>
      <c r="G53" s="20" t="s">
        <v>15</v>
      </c>
      <c r="H53" s="19">
        <f t="shared" si="5"/>
        <v>836589.6</v>
      </c>
      <c r="I53" s="19">
        <f t="shared" si="6"/>
        <v>2026279.77</v>
      </c>
      <c r="J53" s="19">
        <v>926224.2</v>
      </c>
      <c r="K53" s="21">
        <f t="shared" si="7"/>
        <v>1100055.57</v>
      </c>
    </row>
    <row r="54" s="1" customFormat="1" ht="21" customHeight="1" spans="1:11">
      <c r="A54" s="38">
        <v>47</v>
      </c>
      <c r="B54" s="39"/>
      <c r="C54" s="23" t="str">
        <f>[1]盛泽!B11</f>
        <v>幸福村</v>
      </c>
      <c r="D54" s="23">
        <f>[1]盛泽!G11</f>
        <v>2809.54</v>
      </c>
      <c r="E54" s="19">
        <v>91.24</v>
      </c>
      <c r="F54" s="19">
        <v>1130783.66</v>
      </c>
      <c r="G54" s="20" t="s">
        <v>15</v>
      </c>
      <c r="H54" s="19">
        <f t="shared" si="5"/>
        <v>786671.2</v>
      </c>
      <c r="I54" s="19">
        <f t="shared" si="6"/>
        <v>1917454.86</v>
      </c>
      <c r="J54" s="19">
        <v>870957.4</v>
      </c>
      <c r="K54" s="21">
        <f t="shared" si="7"/>
        <v>1046497.46</v>
      </c>
    </row>
    <row r="55" s="1" customFormat="1" ht="21" customHeight="1" spans="1:11">
      <c r="A55" s="38">
        <v>48</v>
      </c>
      <c r="B55" s="39"/>
      <c r="C55" s="23" t="str">
        <f>[1]盛泽!B12</f>
        <v>黄家溪村</v>
      </c>
      <c r="D55" s="23">
        <f>[1]盛泽!G12</f>
        <v>1942.95</v>
      </c>
      <c r="E55" s="19">
        <v>70</v>
      </c>
      <c r="F55" s="19">
        <v>699462</v>
      </c>
      <c r="G55" s="20" t="s">
        <v>15</v>
      </c>
      <c r="H55" s="19">
        <f t="shared" si="5"/>
        <v>544026</v>
      </c>
      <c r="I55" s="19">
        <f t="shared" si="6"/>
        <v>1243488</v>
      </c>
      <c r="J55" s="19">
        <v>602314.5</v>
      </c>
      <c r="K55" s="21">
        <f t="shared" si="7"/>
        <v>641173.5</v>
      </c>
    </row>
    <row r="56" s="1" customFormat="1" ht="21" customHeight="1" spans="1:11">
      <c r="A56" s="38">
        <v>49</v>
      </c>
      <c r="B56" s="39"/>
      <c r="C56" s="23" t="str">
        <f>[1]盛泽!B13</f>
        <v>北角村</v>
      </c>
      <c r="D56" s="23">
        <f>[1]盛泽!G13</f>
        <v>1407.79</v>
      </c>
      <c r="E56" s="19">
        <v>71.58</v>
      </c>
      <c r="F56" s="19">
        <v>511253.02</v>
      </c>
      <c r="G56" s="20" t="s">
        <v>16</v>
      </c>
      <c r="H56" s="19">
        <f t="shared" si="5"/>
        <v>0</v>
      </c>
      <c r="I56" s="19">
        <f t="shared" si="6"/>
        <v>511253.02</v>
      </c>
      <c r="J56" s="19">
        <v>436414.9</v>
      </c>
      <c r="K56" s="21">
        <f t="shared" si="7"/>
        <v>74838.1200000001</v>
      </c>
    </row>
    <row r="57" s="1" customFormat="1" ht="21" customHeight="1" spans="1:11">
      <c r="A57" s="38">
        <v>50</v>
      </c>
      <c r="B57" s="39"/>
      <c r="C57" s="23" t="str">
        <f>[1]盛泽!B14</f>
        <v>红梨湖村</v>
      </c>
      <c r="D57" s="23">
        <f>[1]盛泽!G14</f>
        <v>622.09</v>
      </c>
      <c r="E57" s="19">
        <v>70</v>
      </c>
      <c r="F57" s="19">
        <v>223952.4</v>
      </c>
      <c r="G57" s="20" t="s">
        <v>16</v>
      </c>
      <c r="H57" s="19">
        <f t="shared" si="5"/>
        <v>0</v>
      </c>
      <c r="I57" s="19">
        <f t="shared" si="6"/>
        <v>223952.4</v>
      </c>
      <c r="J57" s="19">
        <v>192847.9</v>
      </c>
      <c r="K57" s="21">
        <f t="shared" si="7"/>
        <v>31104.5</v>
      </c>
    </row>
    <row r="58" s="1" customFormat="1" ht="21" customHeight="1" spans="1:11">
      <c r="A58" s="38">
        <v>51</v>
      </c>
      <c r="B58" s="39"/>
      <c r="C58" s="23" t="str">
        <f>[1]盛泽!B15</f>
        <v>荷花村</v>
      </c>
      <c r="D58" s="23">
        <f>[1]盛泽!G15</f>
        <v>350.5</v>
      </c>
      <c r="E58" s="19">
        <v>70</v>
      </c>
      <c r="F58" s="19">
        <v>126180</v>
      </c>
      <c r="G58" s="20" t="s">
        <v>16</v>
      </c>
      <c r="H58" s="19">
        <f t="shared" si="5"/>
        <v>0</v>
      </c>
      <c r="I58" s="19">
        <f t="shared" si="6"/>
        <v>126180</v>
      </c>
      <c r="J58" s="19">
        <v>108655</v>
      </c>
      <c r="K58" s="21">
        <f t="shared" si="7"/>
        <v>17525</v>
      </c>
    </row>
    <row r="59" s="1" customFormat="1" ht="21" customHeight="1" spans="1:11">
      <c r="A59" s="38">
        <v>52</v>
      </c>
      <c r="B59" s="39"/>
      <c r="C59" s="23" t="str">
        <f>[1]盛泽!B16</f>
        <v>坛丘村</v>
      </c>
      <c r="D59" s="23">
        <f>[1]盛泽!G16</f>
        <v>222.04</v>
      </c>
      <c r="E59" s="19">
        <v>70</v>
      </c>
      <c r="F59" s="19">
        <v>79934.4</v>
      </c>
      <c r="G59" s="20" t="s">
        <v>16</v>
      </c>
      <c r="H59" s="19">
        <f t="shared" si="5"/>
        <v>0</v>
      </c>
      <c r="I59" s="19">
        <f t="shared" si="6"/>
        <v>79934.4</v>
      </c>
      <c r="J59" s="19">
        <v>68832.4</v>
      </c>
      <c r="K59" s="21">
        <f t="shared" si="7"/>
        <v>11102</v>
      </c>
    </row>
    <row r="60" s="1" customFormat="1" ht="21" customHeight="1" spans="1:11">
      <c r="A60" s="38">
        <v>53</v>
      </c>
      <c r="B60" s="39"/>
      <c r="C60" s="23" t="str">
        <f>[1]盛泽!B17</f>
        <v>双溪村</v>
      </c>
      <c r="D60" s="23">
        <f>[1]盛泽!G17</f>
        <v>790.04</v>
      </c>
      <c r="E60" s="19">
        <v>70</v>
      </c>
      <c r="F60" s="19">
        <v>284414.4</v>
      </c>
      <c r="G60" s="20" t="s">
        <v>16</v>
      </c>
      <c r="H60" s="19">
        <f t="shared" si="5"/>
        <v>0</v>
      </c>
      <c r="I60" s="19">
        <f t="shared" si="6"/>
        <v>284414.4</v>
      </c>
      <c r="J60" s="19">
        <v>244912.4</v>
      </c>
      <c r="K60" s="21">
        <f t="shared" si="7"/>
        <v>39502</v>
      </c>
    </row>
    <row r="61" s="1" customFormat="1" ht="21" customHeight="1" spans="1:11">
      <c r="A61" s="38">
        <v>54</v>
      </c>
      <c r="B61" s="39"/>
      <c r="C61" s="23" t="str">
        <f>[1]盛泽!B18</f>
        <v>南塘村</v>
      </c>
      <c r="D61" s="23">
        <f>[1]盛泽!G18</f>
        <v>776.25</v>
      </c>
      <c r="E61" s="19">
        <v>70</v>
      </c>
      <c r="F61" s="19">
        <v>279450</v>
      </c>
      <c r="G61" s="20" t="s">
        <v>16</v>
      </c>
      <c r="H61" s="19">
        <f t="shared" si="5"/>
        <v>0</v>
      </c>
      <c r="I61" s="19">
        <f t="shared" si="6"/>
        <v>279450</v>
      </c>
      <c r="J61" s="19">
        <v>240637.5</v>
      </c>
      <c r="K61" s="21">
        <f t="shared" si="7"/>
        <v>38812.5</v>
      </c>
    </row>
    <row r="62" s="1" customFormat="1" ht="21" customHeight="1" spans="1:11">
      <c r="A62" s="38">
        <v>55</v>
      </c>
      <c r="B62" s="39"/>
      <c r="C62" s="23" t="str">
        <f>[1]盛泽!B19</f>
        <v>大谢村</v>
      </c>
      <c r="D62" s="23">
        <f>[1]盛泽!G19</f>
        <v>800.66</v>
      </c>
      <c r="E62" s="19">
        <v>70</v>
      </c>
      <c r="F62" s="19">
        <v>288237.6</v>
      </c>
      <c r="G62" s="20" t="s">
        <v>16</v>
      </c>
      <c r="H62" s="19">
        <f t="shared" si="5"/>
        <v>0</v>
      </c>
      <c r="I62" s="19">
        <f t="shared" si="6"/>
        <v>288237.6</v>
      </c>
      <c r="J62" s="19">
        <v>248204.6</v>
      </c>
      <c r="K62" s="21">
        <f t="shared" si="7"/>
        <v>40033</v>
      </c>
    </row>
    <row r="63" s="1" customFormat="1" ht="21" customHeight="1" spans="1:11">
      <c r="A63" s="38">
        <v>56</v>
      </c>
      <c r="B63" s="39"/>
      <c r="C63" s="23" t="str">
        <f>[1]盛泽!B20</f>
        <v>桥南村</v>
      </c>
      <c r="D63" s="23">
        <f>[1]盛泽!G20</f>
        <v>3022.14</v>
      </c>
      <c r="E63" s="19">
        <v>100</v>
      </c>
      <c r="F63" s="19">
        <v>1269298.8</v>
      </c>
      <c r="G63" s="20" t="s">
        <v>15</v>
      </c>
      <c r="H63" s="19">
        <f t="shared" si="5"/>
        <v>846199.2</v>
      </c>
      <c r="I63" s="19">
        <f t="shared" si="6"/>
        <v>2115498</v>
      </c>
      <c r="J63" s="19">
        <v>936863.4</v>
      </c>
      <c r="K63" s="21">
        <f t="shared" si="7"/>
        <v>1178634.6</v>
      </c>
    </row>
    <row r="64" s="1" customFormat="1" ht="21" customHeight="1" spans="1:11">
      <c r="A64" s="38">
        <v>57</v>
      </c>
      <c r="B64" s="39"/>
      <c r="C64" s="23" t="str">
        <f>[1]盛泽!B21</f>
        <v>永平村</v>
      </c>
      <c r="D64" s="23">
        <f>[1]盛泽!G21</f>
        <v>355.64</v>
      </c>
      <c r="E64" s="19">
        <v>100</v>
      </c>
      <c r="F64" s="19">
        <v>149368.8</v>
      </c>
      <c r="G64" s="20" t="s">
        <v>15</v>
      </c>
      <c r="H64" s="19">
        <f t="shared" si="5"/>
        <v>99579.2</v>
      </c>
      <c r="I64" s="19">
        <f t="shared" si="6"/>
        <v>248948</v>
      </c>
      <c r="J64" s="19">
        <v>110248.4</v>
      </c>
      <c r="K64" s="21">
        <f t="shared" si="7"/>
        <v>138699.6</v>
      </c>
    </row>
    <row r="65" s="1" customFormat="1" ht="21" customHeight="1" spans="1:12">
      <c r="A65" s="40">
        <v>58</v>
      </c>
      <c r="B65" s="39"/>
      <c r="C65" s="23" t="s">
        <v>23</v>
      </c>
      <c r="D65" s="23">
        <v>103</v>
      </c>
      <c r="E65" s="19">
        <v>100</v>
      </c>
      <c r="F65" s="19">
        <v>43260</v>
      </c>
      <c r="G65" s="20" t="s">
        <v>16</v>
      </c>
      <c r="H65" s="19">
        <f t="shared" si="5"/>
        <v>0</v>
      </c>
      <c r="I65" s="19">
        <f t="shared" si="6"/>
        <v>43260</v>
      </c>
      <c r="J65" s="19">
        <v>31930</v>
      </c>
      <c r="K65" s="21">
        <f t="shared" si="7"/>
        <v>11330</v>
      </c>
    </row>
    <row r="66" s="1" customFormat="1" ht="21" customHeight="1" spans="1:12">
      <c r="A66" s="15"/>
      <c r="B66" s="39"/>
      <c r="C66" s="23" t="s">
        <v>24</v>
      </c>
      <c r="D66" s="23">
        <v>425.82</v>
      </c>
      <c r="E66" s="19">
        <v>100</v>
      </c>
      <c r="F66" s="19">
        <v>178844.4</v>
      </c>
      <c r="G66" s="20" t="s">
        <v>15</v>
      </c>
      <c r="H66" s="19">
        <f t="shared" si="5"/>
        <v>119229.6</v>
      </c>
      <c r="I66" s="19">
        <f t="shared" si="6"/>
        <v>298074</v>
      </c>
      <c r="J66" s="19">
        <v>132004.2</v>
      </c>
      <c r="K66" s="21">
        <f t="shared" si="7"/>
        <v>166069.8</v>
      </c>
    </row>
    <row r="67" s="1" customFormat="1" ht="21" customHeight="1" spans="1:12">
      <c r="A67" s="38">
        <v>59</v>
      </c>
      <c r="B67" s="39"/>
      <c r="C67" s="23" t="str">
        <f>[1]盛泽!B23</f>
        <v>沈家村</v>
      </c>
      <c r="D67" s="23">
        <f>[1]盛泽!G23</f>
        <v>95</v>
      </c>
      <c r="E67" s="19">
        <v>70</v>
      </c>
      <c r="F67" s="19">
        <v>34200</v>
      </c>
      <c r="G67" s="20" t="s">
        <v>16</v>
      </c>
      <c r="H67" s="19">
        <f t="shared" si="5"/>
        <v>0</v>
      </c>
      <c r="I67" s="19">
        <f t="shared" si="6"/>
        <v>34200</v>
      </c>
      <c r="J67" s="19">
        <v>29450</v>
      </c>
      <c r="K67" s="21">
        <f t="shared" si="7"/>
        <v>4750</v>
      </c>
    </row>
    <row r="68" s="1" customFormat="1" ht="21" customHeight="1" spans="1:12">
      <c r="A68" s="38">
        <v>60</v>
      </c>
      <c r="B68" s="39"/>
      <c r="C68" s="23" t="str">
        <f>[1]盛泽!B24</f>
        <v>庄平村</v>
      </c>
      <c r="D68" s="23">
        <f>[1]盛泽!G24</f>
        <v>365</v>
      </c>
      <c r="E68" s="19">
        <v>70</v>
      </c>
      <c r="F68" s="19">
        <v>131400</v>
      </c>
      <c r="G68" s="20" t="s">
        <v>16</v>
      </c>
      <c r="H68" s="19">
        <f t="shared" si="5"/>
        <v>0</v>
      </c>
      <c r="I68" s="19">
        <f t="shared" si="6"/>
        <v>131400</v>
      </c>
      <c r="J68" s="19">
        <v>113150</v>
      </c>
      <c r="K68" s="21">
        <f t="shared" si="7"/>
        <v>18250</v>
      </c>
    </row>
    <row r="69" s="1" customFormat="1" ht="21" customHeight="1" spans="1:12">
      <c r="A69" s="38">
        <v>61</v>
      </c>
      <c r="B69" s="39"/>
      <c r="C69" s="23" t="str">
        <f>[1]盛泽!B25</f>
        <v>中旺村</v>
      </c>
      <c r="D69" s="23">
        <f>[1]盛泽!G25</f>
        <v>314.3</v>
      </c>
      <c r="E69" s="19">
        <v>70</v>
      </c>
      <c r="F69" s="19">
        <v>113148</v>
      </c>
      <c r="G69" s="20" t="s">
        <v>16</v>
      </c>
      <c r="H69" s="19">
        <f t="shared" si="5"/>
        <v>0</v>
      </c>
      <c r="I69" s="19">
        <f t="shared" si="6"/>
        <v>113148</v>
      </c>
      <c r="J69" s="19">
        <v>97433</v>
      </c>
      <c r="K69" s="21">
        <f t="shared" si="7"/>
        <v>15715</v>
      </c>
    </row>
    <row r="70" s="1" customFormat="1" ht="21" customHeight="1" spans="1:12">
      <c r="A70" s="38">
        <v>62</v>
      </c>
      <c r="B70" s="39"/>
      <c r="C70" s="23" t="str">
        <f>[1]盛泽!B26</f>
        <v>杨扇村</v>
      </c>
      <c r="D70" s="23">
        <f>[1]盛泽!G26</f>
        <v>46</v>
      </c>
      <c r="E70" s="19">
        <v>70</v>
      </c>
      <c r="F70" s="19">
        <v>16560</v>
      </c>
      <c r="G70" s="20" t="s">
        <v>16</v>
      </c>
      <c r="H70" s="19">
        <f t="shared" si="5"/>
        <v>0</v>
      </c>
      <c r="I70" s="19">
        <f t="shared" si="6"/>
        <v>16560</v>
      </c>
      <c r="J70" s="19">
        <v>14260</v>
      </c>
      <c r="K70" s="21">
        <f t="shared" si="7"/>
        <v>2300</v>
      </c>
    </row>
    <row r="71" s="1" customFormat="1" ht="21" customHeight="1" spans="1:12">
      <c r="A71" s="40">
        <v>63</v>
      </c>
      <c r="B71" s="41"/>
      <c r="C71" s="28" t="str">
        <f>[1]盛泽!B27</f>
        <v>盛虹村</v>
      </c>
      <c r="D71" s="28">
        <f>[1]盛泽!G27</f>
        <v>30</v>
      </c>
      <c r="E71" s="29">
        <v>70</v>
      </c>
      <c r="F71" s="29">
        <v>10800</v>
      </c>
      <c r="G71" s="30" t="s">
        <v>16</v>
      </c>
      <c r="H71" s="29">
        <f t="shared" si="5"/>
        <v>0</v>
      </c>
      <c r="I71" s="19">
        <f t="shared" si="6"/>
        <v>10800</v>
      </c>
      <c r="J71" s="29">
        <v>9300</v>
      </c>
      <c r="K71" s="31">
        <f t="shared" si="7"/>
        <v>1500</v>
      </c>
    </row>
    <row r="72" s="2" customFormat="1" ht="21" customHeight="1" spans="1:12">
      <c r="A72" s="32" t="s">
        <v>21</v>
      </c>
      <c r="B72" s="33"/>
      <c r="C72" s="34">
        <f>SUM(A71-A49+1)</f>
        <v>22</v>
      </c>
      <c r="D72" s="42">
        <f t="shared" ref="D72:K72" si="8">SUM(D49:D71)</f>
        <v>21932.92</v>
      </c>
      <c r="E72" s="42"/>
      <c r="F72" s="42">
        <v>8489924.92</v>
      </c>
      <c r="G72" s="42">
        <f t="shared" si="8"/>
        <v>0</v>
      </c>
      <c r="H72" s="42">
        <f t="shared" si="8"/>
        <v>3822761.6</v>
      </c>
      <c r="I72" s="42">
        <f t="shared" si="8"/>
        <v>12312686.52</v>
      </c>
      <c r="J72" s="42">
        <f t="shared" si="8"/>
        <v>6799205.2</v>
      </c>
      <c r="K72" s="43">
        <f t="shared" si="8"/>
        <v>5513481.32</v>
      </c>
      <c r="L72" s="1"/>
    </row>
    <row r="73" s="1" customFormat="1" ht="21" customHeight="1" spans="1:12">
      <c r="A73" s="15">
        <v>64</v>
      </c>
      <c r="B73" s="16" t="s">
        <v>25</v>
      </c>
      <c r="C73" s="17" t="str">
        <f>[1]七都!B6</f>
        <v>东风村</v>
      </c>
      <c r="D73" s="17">
        <f>[1]七都!G6</f>
        <v>175.74</v>
      </c>
      <c r="E73" s="18">
        <v>97.94</v>
      </c>
      <c r="F73" s="18">
        <v>73086.75</v>
      </c>
      <c r="G73" s="36" t="s">
        <v>16</v>
      </c>
      <c r="H73" s="18">
        <f t="shared" ref="H73:H89" si="9">IF(G73="是",D73*280,0)</f>
        <v>0</v>
      </c>
      <c r="I73" s="19">
        <f t="shared" ref="I73:I89" si="10">SUM(H73+F73)</f>
        <v>73086.75</v>
      </c>
      <c r="J73" s="18">
        <v>54479.4</v>
      </c>
      <c r="K73" s="37">
        <f t="shared" ref="K73:K89" si="11">I73-J73</f>
        <v>18607.35</v>
      </c>
    </row>
    <row r="74" s="1" customFormat="1" ht="21" customHeight="1" spans="1:12">
      <c r="A74" s="38">
        <v>65</v>
      </c>
      <c r="B74" s="39"/>
      <c r="C74" s="23" t="str">
        <f>[1]七都!B7</f>
        <v>东庙桥村</v>
      </c>
      <c r="D74" s="23">
        <f>[1]七都!G7</f>
        <v>389.3</v>
      </c>
      <c r="E74" s="19">
        <v>97.37</v>
      </c>
      <c r="F74" s="19">
        <v>161458.28</v>
      </c>
      <c r="G74" s="20" t="s">
        <v>16</v>
      </c>
      <c r="H74" s="19">
        <f t="shared" si="9"/>
        <v>0</v>
      </c>
      <c r="I74" s="19">
        <f t="shared" si="10"/>
        <v>161458.28</v>
      </c>
      <c r="J74" s="19">
        <v>120683</v>
      </c>
      <c r="K74" s="21">
        <f t="shared" si="11"/>
        <v>40775.28</v>
      </c>
    </row>
    <row r="75" s="1" customFormat="1" ht="21" customHeight="1" spans="1:12">
      <c r="A75" s="38">
        <v>66</v>
      </c>
      <c r="B75" s="39"/>
      <c r="C75" s="23" t="str">
        <f>[1]七都!B8</f>
        <v>丰田村</v>
      </c>
      <c r="D75" s="23">
        <f>[1]七都!G8</f>
        <v>1100.4</v>
      </c>
      <c r="E75" s="19">
        <v>70</v>
      </c>
      <c r="F75" s="19">
        <v>396144</v>
      </c>
      <c r="G75" s="20" t="s">
        <v>16</v>
      </c>
      <c r="H75" s="19">
        <f t="shared" si="9"/>
        <v>0</v>
      </c>
      <c r="I75" s="19">
        <f t="shared" si="10"/>
        <v>396144</v>
      </c>
      <c r="J75" s="19">
        <v>341124</v>
      </c>
      <c r="K75" s="21">
        <f t="shared" si="11"/>
        <v>55020</v>
      </c>
    </row>
    <row r="76" s="1" customFormat="1" ht="21" customHeight="1" spans="1:12">
      <c r="A76" s="38">
        <v>67</v>
      </c>
      <c r="B76" s="39"/>
      <c r="C76" s="23" t="str">
        <f>[1]七都!B9</f>
        <v>光荣村</v>
      </c>
      <c r="D76" s="23">
        <f>[1]七都!G9</f>
        <v>835</v>
      </c>
      <c r="E76" s="19">
        <v>97.5</v>
      </c>
      <c r="F76" s="19">
        <v>346525</v>
      </c>
      <c r="G76" s="20" t="s">
        <v>16</v>
      </c>
      <c r="H76" s="19">
        <f t="shared" si="9"/>
        <v>0</v>
      </c>
      <c r="I76" s="19">
        <f t="shared" si="10"/>
        <v>346525</v>
      </c>
      <c r="J76" s="19">
        <v>258850</v>
      </c>
      <c r="K76" s="21">
        <f t="shared" si="11"/>
        <v>87675</v>
      </c>
    </row>
    <row r="77" s="1" customFormat="1" ht="21" customHeight="1" spans="1:12">
      <c r="A77" s="38">
        <v>68</v>
      </c>
      <c r="B77" s="39"/>
      <c r="C77" s="23" t="str">
        <f>[1]七都!B10</f>
        <v>开弦弓村</v>
      </c>
      <c r="D77" s="23">
        <f>[1]七都!G10</f>
        <v>972.25</v>
      </c>
      <c r="E77" s="19">
        <v>100</v>
      </c>
      <c r="F77" s="19">
        <v>408345</v>
      </c>
      <c r="G77" s="20" t="s">
        <v>16</v>
      </c>
      <c r="H77" s="19">
        <f t="shared" si="9"/>
        <v>0</v>
      </c>
      <c r="I77" s="19">
        <f t="shared" si="10"/>
        <v>408345</v>
      </c>
      <c r="J77" s="19">
        <v>301397.5</v>
      </c>
      <c r="K77" s="21">
        <f t="shared" si="11"/>
        <v>106947.5</v>
      </c>
    </row>
    <row r="78" s="1" customFormat="1" ht="21" customHeight="1" spans="1:12">
      <c r="A78" s="38">
        <v>69</v>
      </c>
      <c r="B78" s="39"/>
      <c r="C78" s="23" t="str">
        <f>[1]七都!B11</f>
        <v>联强村</v>
      </c>
      <c r="D78" s="23">
        <f>[1]七都!G11</f>
        <v>358.14</v>
      </c>
      <c r="E78" s="19">
        <v>100</v>
      </c>
      <c r="F78" s="19">
        <v>150418.8</v>
      </c>
      <c r="G78" s="20" t="s">
        <v>16</v>
      </c>
      <c r="H78" s="19">
        <f t="shared" si="9"/>
        <v>0</v>
      </c>
      <c r="I78" s="19">
        <f t="shared" si="10"/>
        <v>150418.8</v>
      </c>
      <c r="J78" s="19">
        <v>111023.4</v>
      </c>
      <c r="K78" s="21">
        <f t="shared" si="11"/>
        <v>39395.4</v>
      </c>
    </row>
    <row r="79" s="1" customFormat="1" ht="21" customHeight="1" spans="1:12">
      <c r="A79" s="38">
        <v>70</v>
      </c>
      <c r="B79" s="39"/>
      <c r="C79" s="23" t="str">
        <f>[1]七都!B12</f>
        <v>联漾村</v>
      </c>
      <c r="D79" s="23">
        <f>[1]七都!G12</f>
        <v>753.51</v>
      </c>
      <c r="E79" s="19">
        <v>100</v>
      </c>
      <c r="F79" s="19">
        <v>316474.2</v>
      </c>
      <c r="G79" s="20" t="s">
        <v>16</v>
      </c>
      <c r="H79" s="19">
        <f t="shared" si="9"/>
        <v>0</v>
      </c>
      <c r="I79" s="19">
        <f t="shared" si="10"/>
        <v>316474.2</v>
      </c>
      <c r="J79" s="19">
        <v>233588.1</v>
      </c>
      <c r="K79" s="21">
        <f t="shared" si="11"/>
        <v>82886.1</v>
      </c>
    </row>
    <row r="80" s="1" customFormat="1" ht="21" customHeight="1" spans="1:12">
      <c r="A80" s="38">
        <v>71</v>
      </c>
      <c r="B80" s="39"/>
      <c r="C80" s="23" t="str">
        <f>[1]七都!B13</f>
        <v>菱田村</v>
      </c>
      <c r="D80" s="23">
        <f>[1]七都!G13</f>
        <v>690.02</v>
      </c>
      <c r="E80" s="19">
        <v>97.11</v>
      </c>
      <c r="F80" s="19">
        <v>285820.08</v>
      </c>
      <c r="G80" s="20" t="s">
        <v>16</v>
      </c>
      <c r="H80" s="19">
        <f t="shared" si="9"/>
        <v>0</v>
      </c>
      <c r="I80" s="19">
        <f t="shared" si="10"/>
        <v>285820.08</v>
      </c>
      <c r="J80" s="19">
        <v>213906.2</v>
      </c>
      <c r="K80" s="21">
        <f t="shared" si="11"/>
        <v>71913.88</v>
      </c>
    </row>
    <row r="81" s="1" customFormat="1" ht="21" customHeight="1" spans="1:11">
      <c r="A81" s="38">
        <v>72</v>
      </c>
      <c r="B81" s="39"/>
      <c r="C81" s="23" t="str">
        <f>[1]七都!B14</f>
        <v>庙港村</v>
      </c>
      <c r="D81" s="23">
        <f>[1]七都!G14</f>
        <v>112.26</v>
      </c>
      <c r="E81" s="19">
        <v>100</v>
      </c>
      <c r="F81" s="19">
        <v>47149.2</v>
      </c>
      <c r="G81" s="20" t="s">
        <v>16</v>
      </c>
      <c r="H81" s="19">
        <f t="shared" si="9"/>
        <v>0</v>
      </c>
      <c r="I81" s="19">
        <f t="shared" si="10"/>
        <v>47149.2</v>
      </c>
      <c r="J81" s="19">
        <v>34800.6</v>
      </c>
      <c r="K81" s="21">
        <f t="shared" si="11"/>
        <v>12348.6</v>
      </c>
    </row>
    <row r="82" s="1" customFormat="1" ht="21" customHeight="1" spans="1:11">
      <c r="A82" s="38">
        <v>73</v>
      </c>
      <c r="B82" s="39"/>
      <c r="C82" s="23" t="str">
        <f>[1]七都!B15</f>
        <v>群幸村</v>
      </c>
      <c r="D82" s="23">
        <f>[1]七都!G15</f>
        <v>1588.95</v>
      </c>
      <c r="E82" s="19">
        <v>100</v>
      </c>
      <c r="F82" s="19">
        <v>667359</v>
      </c>
      <c r="G82" s="20" t="s">
        <v>15</v>
      </c>
      <c r="H82" s="19">
        <f t="shared" si="9"/>
        <v>444906</v>
      </c>
      <c r="I82" s="19">
        <f t="shared" si="10"/>
        <v>1112265</v>
      </c>
      <c r="J82" s="19">
        <v>492574.5</v>
      </c>
      <c r="K82" s="21">
        <f t="shared" si="11"/>
        <v>619690.5</v>
      </c>
    </row>
    <row r="83" s="1" customFormat="1" ht="21" customHeight="1" spans="1:11">
      <c r="A83" s="38">
        <v>74</v>
      </c>
      <c r="B83" s="39"/>
      <c r="C83" s="23" t="str">
        <f>[1]七都!B16</f>
        <v>盛庄村</v>
      </c>
      <c r="D83" s="23">
        <f>[1]七都!G16</f>
        <v>251.19</v>
      </c>
      <c r="E83" s="19">
        <v>100</v>
      </c>
      <c r="F83" s="19">
        <v>105499.8</v>
      </c>
      <c r="G83" s="20" t="s">
        <v>16</v>
      </c>
      <c r="H83" s="19">
        <f t="shared" si="9"/>
        <v>0</v>
      </c>
      <c r="I83" s="19">
        <f t="shared" si="10"/>
        <v>105499.8</v>
      </c>
      <c r="J83" s="19">
        <v>77868.9</v>
      </c>
      <c r="K83" s="21">
        <f t="shared" si="11"/>
        <v>27630.9</v>
      </c>
    </row>
    <row r="84" s="1" customFormat="1" ht="21" customHeight="1" spans="1:11">
      <c r="A84" s="38">
        <v>75</v>
      </c>
      <c r="B84" s="39"/>
      <c r="C84" s="23" t="str">
        <f>[1]七都!B17</f>
        <v>双塔桥村</v>
      </c>
      <c r="D84" s="23">
        <f>[1]七都!G17</f>
        <v>484.83</v>
      </c>
      <c r="E84" s="19">
        <v>92.07</v>
      </c>
      <c r="F84" s="19">
        <v>195939.2</v>
      </c>
      <c r="G84" s="20" t="s">
        <v>16</v>
      </c>
      <c r="H84" s="19">
        <f t="shared" si="9"/>
        <v>0</v>
      </c>
      <c r="I84" s="19">
        <f t="shared" si="10"/>
        <v>195939.2</v>
      </c>
      <c r="J84" s="19">
        <v>150297.3</v>
      </c>
      <c r="K84" s="21">
        <f t="shared" si="11"/>
        <v>45641.9</v>
      </c>
    </row>
    <row r="85" s="1" customFormat="1" ht="21" customHeight="1" spans="1:11">
      <c r="A85" s="38">
        <v>76</v>
      </c>
      <c r="B85" s="39"/>
      <c r="C85" s="23" t="str">
        <f>[1]七都!B18</f>
        <v>太浦闸村</v>
      </c>
      <c r="D85" s="23">
        <f>[1]七都!G18</f>
        <v>752</v>
      </c>
      <c r="E85" s="19">
        <v>100</v>
      </c>
      <c r="F85" s="19">
        <v>315840</v>
      </c>
      <c r="G85" s="20" t="s">
        <v>15</v>
      </c>
      <c r="H85" s="19">
        <f t="shared" si="9"/>
        <v>210560</v>
      </c>
      <c r="I85" s="19">
        <f t="shared" si="10"/>
        <v>526400</v>
      </c>
      <c r="J85" s="19">
        <v>233120</v>
      </c>
      <c r="K85" s="21">
        <f t="shared" si="11"/>
        <v>293280</v>
      </c>
    </row>
    <row r="86" s="1" customFormat="1" ht="21" customHeight="1" spans="1:11">
      <c r="A86" s="38">
        <v>77</v>
      </c>
      <c r="B86" s="39"/>
      <c r="C86" s="23" t="str">
        <f>[1]七都!B19</f>
        <v>望湖村</v>
      </c>
      <c r="D86" s="23">
        <f>[1]七都!G19</f>
        <v>244.72</v>
      </c>
      <c r="E86" s="19">
        <v>81.09</v>
      </c>
      <c r="F86" s="19">
        <v>93527.09</v>
      </c>
      <c r="G86" s="20" t="s">
        <v>16</v>
      </c>
      <c r="H86" s="19">
        <f t="shared" si="9"/>
        <v>0</v>
      </c>
      <c r="I86" s="19">
        <f t="shared" si="10"/>
        <v>93527.09</v>
      </c>
      <c r="J86" s="19">
        <v>75863.2</v>
      </c>
      <c r="K86" s="21">
        <f t="shared" si="11"/>
        <v>17663.89</v>
      </c>
    </row>
    <row r="87" s="1" customFormat="1" ht="21" customHeight="1" spans="1:11">
      <c r="A87" s="38">
        <v>78</v>
      </c>
      <c r="B87" s="39"/>
      <c r="C87" s="23" t="str">
        <f>[1]七都!B20</f>
        <v>吴溇村</v>
      </c>
      <c r="D87" s="23">
        <f>[1]七都!C20</f>
        <v>146.47</v>
      </c>
      <c r="E87" s="19">
        <v>100</v>
      </c>
      <c r="F87" s="19">
        <v>61517.4</v>
      </c>
      <c r="G87" s="20" t="s">
        <v>16</v>
      </c>
      <c r="H87" s="19">
        <f t="shared" si="9"/>
        <v>0</v>
      </c>
      <c r="I87" s="19">
        <f t="shared" si="10"/>
        <v>61517.4</v>
      </c>
      <c r="J87" s="19">
        <v>45405.7</v>
      </c>
      <c r="K87" s="21">
        <f t="shared" si="11"/>
        <v>16111.7</v>
      </c>
    </row>
    <row r="88" s="1" customFormat="1" ht="21" customHeight="1" spans="1:11">
      <c r="A88" s="38">
        <v>79</v>
      </c>
      <c r="B88" s="39"/>
      <c r="C88" s="23" t="str">
        <f>[1]七都!B21</f>
        <v>吴越村</v>
      </c>
      <c r="D88" s="23">
        <f>[1]七都!G21</f>
        <v>584.8</v>
      </c>
      <c r="E88" s="19">
        <v>92.86</v>
      </c>
      <c r="F88" s="19">
        <v>237265.06</v>
      </c>
      <c r="G88" s="20" t="s">
        <v>16</v>
      </c>
      <c r="H88" s="19">
        <f t="shared" si="9"/>
        <v>0</v>
      </c>
      <c r="I88" s="19">
        <f t="shared" si="10"/>
        <v>237265.06</v>
      </c>
      <c r="J88" s="19">
        <v>181288</v>
      </c>
      <c r="K88" s="21">
        <f t="shared" si="11"/>
        <v>55977.06</v>
      </c>
    </row>
    <row r="89" s="1" customFormat="1" ht="21" customHeight="1" spans="1:11">
      <c r="A89" s="40">
        <v>80</v>
      </c>
      <c r="B89" s="41"/>
      <c r="C89" s="28" t="str">
        <f>[1]七都!B22</f>
        <v>长桥村</v>
      </c>
      <c r="D89" s="28">
        <f>[1]七都!G22</f>
        <v>190.17</v>
      </c>
      <c r="E89" s="29">
        <v>99.51</v>
      </c>
      <c r="F89" s="29">
        <v>79685.03</v>
      </c>
      <c r="G89" s="30" t="s">
        <v>16</v>
      </c>
      <c r="H89" s="29">
        <f t="shared" si="9"/>
        <v>0</v>
      </c>
      <c r="I89" s="19">
        <f t="shared" si="10"/>
        <v>79685.03</v>
      </c>
      <c r="J89" s="29">
        <v>58952.7</v>
      </c>
      <c r="K89" s="31">
        <f t="shared" si="11"/>
        <v>20732.33</v>
      </c>
    </row>
    <row r="90" s="1" customFormat="1" ht="21" customHeight="1" spans="1:11">
      <c r="A90" s="32" t="s">
        <v>21</v>
      </c>
      <c r="B90" s="33"/>
      <c r="C90" s="34">
        <f>SUM(A89-A73+1)</f>
        <v>17</v>
      </c>
      <c r="D90" s="42">
        <f t="shared" ref="D90:K90" si="12">SUM(D73:D89)</f>
        <v>9629.75</v>
      </c>
      <c r="E90" s="42"/>
      <c r="F90" s="42">
        <f t="shared" si="12"/>
        <v>3942053.89</v>
      </c>
      <c r="G90" s="42"/>
      <c r="H90" s="42">
        <f t="shared" si="12"/>
        <v>655466</v>
      </c>
      <c r="I90" s="42">
        <f t="shared" si="12"/>
        <v>4597519.89</v>
      </c>
      <c r="J90" s="42">
        <f t="shared" si="12"/>
        <v>2985222.5</v>
      </c>
      <c r="K90" s="43">
        <f t="shared" si="12"/>
        <v>1612297.39</v>
      </c>
    </row>
    <row r="91" s="1" customFormat="1" ht="21" customHeight="1" spans="1:11">
      <c r="A91" s="15">
        <v>81</v>
      </c>
      <c r="B91" s="16" t="s">
        <v>26</v>
      </c>
      <c r="C91" s="44" t="str">
        <f>[1]桃源!B6</f>
        <v>广福村</v>
      </c>
      <c r="D91" s="17">
        <f>[1]桃源!G6</f>
        <v>394.09</v>
      </c>
      <c r="E91" s="18">
        <v>70</v>
      </c>
      <c r="F91" s="18">
        <v>141872.4</v>
      </c>
      <c r="G91" s="36" t="s">
        <v>16</v>
      </c>
      <c r="H91" s="18">
        <f t="shared" ref="H91:H105" si="13">IF(G91="是",D91*280,0)</f>
        <v>0</v>
      </c>
      <c r="I91" s="19">
        <f t="shared" ref="I91:I105" si="14">SUM(H91+F91)</f>
        <v>141872.4</v>
      </c>
      <c r="J91" s="18">
        <v>122167.9</v>
      </c>
      <c r="K91" s="37">
        <f t="shared" ref="K91:K105" si="15">I91-J91</f>
        <v>19704.5</v>
      </c>
    </row>
    <row r="92" s="1" customFormat="1" ht="21" customHeight="1" spans="1:11">
      <c r="A92" s="38">
        <v>82</v>
      </c>
      <c r="B92" s="22"/>
      <c r="C92" s="45" t="str">
        <f>[1]桃源!B7</f>
        <v>利群村</v>
      </c>
      <c r="D92" s="23">
        <f>[1]桃源!G7</f>
        <v>9.6</v>
      </c>
      <c r="E92" s="19">
        <v>70</v>
      </c>
      <c r="F92" s="19">
        <v>3456</v>
      </c>
      <c r="G92" s="20" t="s">
        <v>16</v>
      </c>
      <c r="H92" s="19">
        <f t="shared" si="13"/>
        <v>0</v>
      </c>
      <c r="I92" s="19">
        <f t="shared" si="14"/>
        <v>3456</v>
      </c>
      <c r="J92" s="19">
        <v>2976</v>
      </c>
      <c r="K92" s="21">
        <f t="shared" si="15"/>
        <v>480</v>
      </c>
    </row>
    <row r="93" s="1" customFormat="1" ht="21" customHeight="1" spans="1:11">
      <c r="A93" s="38">
        <v>83</v>
      </c>
      <c r="B93" s="22"/>
      <c r="C93" s="45" t="str">
        <f>[1]桃源!B8</f>
        <v>戴家浜村</v>
      </c>
      <c r="D93" s="23">
        <f>[1]桃源!G8</f>
        <v>119</v>
      </c>
      <c r="E93" s="19">
        <v>100</v>
      </c>
      <c r="F93" s="19">
        <v>49980</v>
      </c>
      <c r="G93" s="20" t="s">
        <v>16</v>
      </c>
      <c r="H93" s="19">
        <f t="shared" si="13"/>
        <v>0</v>
      </c>
      <c r="I93" s="19">
        <f t="shared" si="14"/>
        <v>49980</v>
      </c>
      <c r="J93" s="19">
        <v>36890</v>
      </c>
      <c r="K93" s="21">
        <f t="shared" si="15"/>
        <v>13090</v>
      </c>
    </row>
    <row r="94" s="1" customFormat="1" ht="21" customHeight="1" spans="1:11">
      <c r="A94" s="38">
        <v>84</v>
      </c>
      <c r="B94" s="22"/>
      <c r="C94" s="45" t="str">
        <f>[1]桃源!B9</f>
        <v>宅里桥村</v>
      </c>
      <c r="D94" s="23">
        <f>[1]桃源!G9</f>
        <v>428.67</v>
      </c>
      <c r="E94" s="19">
        <v>92.12</v>
      </c>
      <c r="F94" s="19">
        <v>173285.56</v>
      </c>
      <c r="G94" s="20" t="s">
        <v>16</v>
      </c>
      <c r="H94" s="19">
        <f t="shared" si="13"/>
        <v>0</v>
      </c>
      <c r="I94" s="19">
        <f t="shared" si="14"/>
        <v>173285.56</v>
      </c>
      <c r="J94" s="19">
        <v>132887.7</v>
      </c>
      <c r="K94" s="21">
        <f t="shared" si="15"/>
        <v>40397.86</v>
      </c>
    </row>
    <row r="95" s="1" customFormat="1" ht="21" customHeight="1" spans="1:11">
      <c r="A95" s="38">
        <v>85</v>
      </c>
      <c r="B95" s="22"/>
      <c r="C95" s="45" t="str">
        <f>[1]桃源!B10</f>
        <v>前窑村</v>
      </c>
      <c r="D95" s="23">
        <f>[1]桃源!G10</f>
        <v>625.39</v>
      </c>
      <c r="E95" s="19">
        <v>70</v>
      </c>
      <c r="F95" s="19">
        <v>225140.4</v>
      </c>
      <c r="G95" s="20" t="s">
        <v>16</v>
      </c>
      <c r="H95" s="19">
        <f t="shared" si="13"/>
        <v>0</v>
      </c>
      <c r="I95" s="19">
        <f t="shared" si="14"/>
        <v>225140.4</v>
      </c>
      <c r="J95" s="19">
        <v>193870.9</v>
      </c>
      <c r="K95" s="21">
        <f t="shared" si="15"/>
        <v>31269.5</v>
      </c>
    </row>
    <row r="96" s="1" customFormat="1" ht="21" customHeight="1" spans="1:11">
      <c r="A96" s="38">
        <v>86</v>
      </c>
      <c r="B96" s="22"/>
      <c r="C96" s="45" t="str">
        <f>[1]桃源!B11</f>
        <v>九里桥村</v>
      </c>
      <c r="D96" s="23">
        <f>[1]桃源!G11</f>
        <v>108</v>
      </c>
      <c r="E96" s="19">
        <v>100</v>
      </c>
      <c r="F96" s="19">
        <v>45360</v>
      </c>
      <c r="G96" s="20" t="s">
        <v>16</v>
      </c>
      <c r="H96" s="19">
        <f t="shared" si="13"/>
        <v>0</v>
      </c>
      <c r="I96" s="19">
        <f t="shared" si="14"/>
        <v>45360</v>
      </c>
      <c r="J96" s="19">
        <v>33480</v>
      </c>
      <c r="K96" s="21">
        <f t="shared" si="15"/>
        <v>11880</v>
      </c>
    </row>
    <row r="97" s="1" customFormat="1" ht="21" customHeight="1" spans="1:12">
      <c r="A97" s="38">
        <v>87</v>
      </c>
      <c r="B97" s="22"/>
      <c r="C97" s="45" t="str">
        <f>[1]桃源!B12</f>
        <v>大德村</v>
      </c>
      <c r="D97" s="23">
        <f>[1]桃源!G12</f>
        <v>5.79</v>
      </c>
      <c r="E97" s="19">
        <v>70</v>
      </c>
      <c r="F97" s="19">
        <v>2084.4</v>
      </c>
      <c r="G97" s="20" t="s">
        <v>16</v>
      </c>
      <c r="H97" s="19">
        <f t="shared" si="13"/>
        <v>0</v>
      </c>
      <c r="I97" s="19">
        <f t="shared" si="14"/>
        <v>2084.4</v>
      </c>
      <c r="J97" s="19">
        <v>1794.9</v>
      </c>
      <c r="K97" s="21">
        <f t="shared" si="15"/>
        <v>289.5</v>
      </c>
    </row>
    <row r="98" s="1" customFormat="1" ht="21" customHeight="1" spans="1:12">
      <c r="A98" s="38">
        <v>88</v>
      </c>
      <c r="B98" s="22"/>
      <c r="C98" s="45" t="str">
        <f>[1]桃源!B13</f>
        <v>文民村</v>
      </c>
      <c r="D98" s="23">
        <f>[1]桃源!G13</f>
        <v>849.25</v>
      </c>
      <c r="E98" s="19">
        <v>80.6</v>
      </c>
      <c r="F98" s="19">
        <v>323734.1</v>
      </c>
      <c r="G98" s="20" t="s">
        <v>16</v>
      </c>
      <c r="H98" s="19">
        <f t="shared" si="13"/>
        <v>0</v>
      </c>
      <c r="I98" s="19">
        <f t="shared" si="14"/>
        <v>323734.1</v>
      </c>
      <c r="J98" s="19">
        <v>263267.5</v>
      </c>
      <c r="K98" s="21">
        <f t="shared" si="15"/>
        <v>60466.6</v>
      </c>
    </row>
    <row r="99" s="1" customFormat="1" ht="21" customHeight="1" spans="1:12">
      <c r="A99" s="38">
        <v>89</v>
      </c>
      <c r="B99" s="22"/>
      <c r="C99" s="45" t="str">
        <f>[1]桃源!B14</f>
        <v>天亮浜村</v>
      </c>
      <c r="D99" s="23">
        <f>[1]桃源!G14</f>
        <v>484.22</v>
      </c>
      <c r="E99" s="19">
        <v>70</v>
      </c>
      <c r="F99" s="19">
        <v>174319.2</v>
      </c>
      <c r="G99" s="20" t="s">
        <v>16</v>
      </c>
      <c r="H99" s="19">
        <f t="shared" si="13"/>
        <v>0</v>
      </c>
      <c r="I99" s="19">
        <f t="shared" si="14"/>
        <v>174319.2</v>
      </c>
      <c r="J99" s="19">
        <v>150108.2</v>
      </c>
      <c r="K99" s="21">
        <f t="shared" si="15"/>
        <v>24211</v>
      </c>
    </row>
    <row r="100" s="1" customFormat="1" ht="21" customHeight="1" spans="1:12">
      <c r="A100" s="38">
        <v>90</v>
      </c>
      <c r="B100" s="22"/>
      <c r="C100" s="45" t="str">
        <f>[1]桃源!B15</f>
        <v>青云村</v>
      </c>
      <c r="D100" s="23">
        <f>[1]桃源!G15</f>
        <v>346.25</v>
      </c>
      <c r="E100" s="19">
        <v>70</v>
      </c>
      <c r="F100" s="19">
        <v>124650</v>
      </c>
      <c r="G100" s="20" t="s">
        <v>16</v>
      </c>
      <c r="H100" s="19">
        <f t="shared" si="13"/>
        <v>0</v>
      </c>
      <c r="I100" s="19">
        <f t="shared" si="14"/>
        <v>124650</v>
      </c>
      <c r="J100" s="19">
        <v>107337.5</v>
      </c>
      <c r="K100" s="21">
        <f t="shared" si="15"/>
        <v>17312.5</v>
      </c>
    </row>
    <row r="101" s="1" customFormat="1" ht="21" customHeight="1" spans="1:12">
      <c r="A101" s="38">
        <v>91</v>
      </c>
      <c r="B101" s="22"/>
      <c r="C101" s="45" t="str">
        <f>[1]桃源!B16</f>
        <v>陶墩村</v>
      </c>
      <c r="D101" s="23">
        <f>[1]桃源!G16</f>
        <v>61.82</v>
      </c>
      <c r="E101" s="19">
        <v>70</v>
      </c>
      <c r="F101" s="19">
        <v>22255.2</v>
      </c>
      <c r="G101" s="20" t="s">
        <v>16</v>
      </c>
      <c r="H101" s="19">
        <f t="shared" si="13"/>
        <v>0</v>
      </c>
      <c r="I101" s="19">
        <f t="shared" si="14"/>
        <v>22255.2</v>
      </c>
      <c r="J101" s="19">
        <v>19164.2</v>
      </c>
      <c r="K101" s="21">
        <f t="shared" si="15"/>
        <v>3091</v>
      </c>
    </row>
    <row r="102" s="1" customFormat="1" ht="21" customHeight="1" spans="1:12">
      <c r="A102" s="38">
        <v>92</v>
      </c>
      <c r="B102" s="22"/>
      <c r="C102" s="45" t="str">
        <f>[1]桃源!B17</f>
        <v>梵香村</v>
      </c>
      <c r="D102" s="23">
        <f>[1]桃源!G17</f>
        <v>485.75</v>
      </c>
      <c r="E102" s="19">
        <v>70</v>
      </c>
      <c r="F102" s="19">
        <v>174870</v>
      </c>
      <c r="G102" s="20" t="s">
        <v>16</v>
      </c>
      <c r="H102" s="19">
        <f t="shared" si="13"/>
        <v>0</v>
      </c>
      <c r="I102" s="19">
        <f t="shared" si="14"/>
        <v>174870</v>
      </c>
      <c r="J102" s="19">
        <v>150582.5</v>
      </c>
      <c r="K102" s="21">
        <f t="shared" si="15"/>
        <v>24287.5</v>
      </c>
    </row>
    <row r="103" s="1" customFormat="1" ht="21" customHeight="1" spans="1:12">
      <c r="A103" s="38">
        <v>93</v>
      </c>
      <c r="B103" s="22"/>
      <c r="C103" s="45" t="str">
        <f>[1]桃源!B18</f>
        <v>新和村</v>
      </c>
      <c r="D103" s="23">
        <f>[1]桃源!G18</f>
        <v>1406.38</v>
      </c>
      <c r="E103" s="19">
        <v>81.56</v>
      </c>
      <c r="F103" s="19">
        <v>538812.31</v>
      </c>
      <c r="G103" s="20" t="s">
        <v>15</v>
      </c>
      <c r="H103" s="19">
        <f t="shared" si="13"/>
        <v>393786.4</v>
      </c>
      <c r="I103" s="19">
        <f t="shared" si="14"/>
        <v>932598.71</v>
      </c>
      <c r="J103" s="19">
        <v>435977.8</v>
      </c>
      <c r="K103" s="21">
        <f t="shared" si="15"/>
        <v>496620.91</v>
      </c>
    </row>
    <row r="104" s="1" customFormat="1" ht="21" customHeight="1" spans="1:12">
      <c r="A104" s="38">
        <v>94</v>
      </c>
      <c r="B104" s="22"/>
      <c r="C104" s="45" t="str">
        <f>[1]桃源!B19</f>
        <v>水家港村</v>
      </c>
      <c r="D104" s="23">
        <f>[1]桃源!G19</f>
        <v>1697.03</v>
      </c>
      <c r="E104" s="19">
        <v>100</v>
      </c>
      <c r="F104" s="19">
        <v>712752.6</v>
      </c>
      <c r="G104" s="20" t="s">
        <v>15</v>
      </c>
      <c r="H104" s="19">
        <f t="shared" si="13"/>
        <v>475168.4</v>
      </c>
      <c r="I104" s="19">
        <f t="shared" si="14"/>
        <v>1187921</v>
      </c>
      <c r="J104" s="19">
        <v>526079.3</v>
      </c>
      <c r="K104" s="21">
        <f t="shared" si="15"/>
        <v>661841.7</v>
      </c>
    </row>
    <row r="105" s="1" customFormat="1" ht="21" customHeight="1" spans="1:12">
      <c r="A105" s="40">
        <v>95</v>
      </c>
      <c r="B105" s="27"/>
      <c r="C105" s="46" t="str">
        <f>[1]桃源!B20</f>
        <v>新蕾村</v>
      </c>
      <c r="D105" s="28">
        <f>[1]桃源!G20</f>
        <v>59.92</v>
      </c>
      <c r="E105" s="29">
        <v>70</v>
      </c>
      <c r="F105" s="29">
        <v>21571.2</v>
      </c>
      <c r="G105" s="30" t="s">
        <v>16</v>
      </c>
      <c r="H105" s="29">
        <f t="shared" si="13"/>
        <v>0</v>
      </c>
      <c r="I105" s="19">
        <f t="shared" si="14"/>
        <v>21571.2</v>
      </c>
      <c r="J105" s="29">
        <v>18575.2</v>
      </c>
      <c r="K105" s="31">
        <f t="shared" si="15"/>
        <v>2996</v>
      </c>
    </row>
    <row r="106" s="1" customFormat="1" ht="21" customHeight="1" spans="1:12">
      <c r="A106" s="32" t="s">
        <v>21</v>
      </c>
      <c r="B106" s="33"/>
      <c r="C106" s="34">
        <f>SUM(A105-A91+1)</f>
        <v>15</v>
      </c>
      <c r="D106" s="42">
        <f t="shared" ref="D106:K106" si="16">SUM(D91:D105)</f>
        <v>7081.16</v>
      </c>
      <c r="E106" s="42"/>
      <c r="F106" s="42">
        <f t="shared" si="16"/>
        <v>2734143.37</v>
      </c>
      <c r="G106" s="42"/>
      <c r="H106" s="42">
        <f t="shared" si="16"/>
        <v>868954.8</v>
      </c>
      <c r="I106" s="42">
        <f t="shared" si="16"/>
        <v>3603098.17</v>
      </c>
      <c r="J106" s="42">
        <f t="shared" si="16"/>
        <v>2195159.6</v>
      </c>
      <c r="K106" s="43">
        <f t="shared" si="16"/>
        <v>1407938.57</v>
      </c>
    </row>
    <row r="107" s="1" customFormat="1" ht="21" customHeight="1" spans="1:12">
      <c r="A107" s="15">
        <v>96</v>
      </c>
      <c r="B107" s="16" t="s">
        <v>27</v>
      </c>
      <c r="C107" s="17" t="str">
        <f>[1]震泽!B6</f>
        <v>曹村村</v>
      </c>
      <c r="D107" s="47">
        <f>[1]震泽!G6</f>
        <v>163.13</v>
      </c>
      <c r="E107" s="18">
        <v>100</v>
      </c>
      <c r="F107" s="18">
        <v>68514.6</v>
      </c>
      <c r="G107" s="36" t="s">
        <v>15</v>
      </c>
      <c r="H107" s="18">
        <f t="shared" ref="H107:H127" si="17">IF(G107="是",D107*280,0)</f>
        <v>45676.4</v>
      </c>
      <c r="I107" s="19">
        <f t="shared" ref="I107:I127" si="18">SUM(H107+F107)</f>
        <v>114191</v>
      </c>
      <c r="J107" s="18">
        <v>50570.3</v>
      </c>
      <c r="K107" s="37">
        <f t="shared" ref="K107:K127" si="19">I107-J107</f>
        <v>63620.7</v>
      </c>
    </row>
    <row r="108" s="1" customFormat="1" ht="21" customHeight="1" spans="1:12">
      <c r="A108" s="38">
        <v>97</v>
      </c>
      <c r="B108" s="22"/>
      <c r="C108" s="23" t="str">
        <f>[1]震泽!B7</f>
        <v>大船港村</v>
      </c>
      <c r="D108" s="48">
        <f>[1]震泽!G7</f>
        <v>1960.7</v>
      </c>
      <c r="E108" s="19">
        <v>96.39</v>
      </c>
      <c r="F108" s="19">
        <v>809337.75</v>
      </c>
      <c r="G108" s="20" t="s">
        <v>15</v>
      </c>
      <c r="H108" s="19">
        <f t="shared" si="17"/>
        <v>548996</v>
      </c>
      <c r="I108" s="19">
        <f t="shared" si="18"/>
        <v>1358333.75</v>
      </c>
      <c r="J108" s="19">
        <v>607817</v>
      </c>
      <c r="K108" s="21">
        <f t="shared" si="19"/>
        <v>750516.75</v>
      </c>
    </row>
    <row r="109" s="1" customFormat="1" ht="21" customHeight="1" spans="1:12">
      <c r="A109" s="38">
        <v>98</v>
      </c>
      <c r="B109" s="22"/>
      <c r="C109" s="23" t="str">
        <f>[1]震泽!B8</f>
        <v>贯桥村</v>
      </c>
      <c r="D109" s="48">
        <f>[1]震泽!G8</f>
        <v>1426.25</v>
      </c>
      <c r="E109" s="19">
        <v>92.28</v>
      </c>
      <c r="F109" s="19">
        <v>577003.7</v>
      </c>
      <c r="G109" s="20" t="s">
        <v>15</v>
      </c>
      <c r="H109" s="19">
        <f t="shared" si="17"/>
        <v>399350</v>
      </c>
      <c r="I109" s="19">
        <f t="shared" si="18"/>
        <v>976353.7</v>
      </c>
      <c r="J109" s="19">
        <v>442137.5</v>
      </c>
      <c r="K109" s="21">
        <f t="shared" si="19"/>
        <v>534216.2</v>
      </c>
    </row>
    <row r="110" s="1" customFormat="1" ht="21" customHeight="1" spans="1:12">
      <c r="A110" s="38">
        <v>99</v>
      </c>
      <c r="B110" s="22"/>
      <c r="C110" s="23" t="str">
        <f>[1]震泽!B9</f>
        <v>花木桥村</v>
      </c>
      <c r="D110" s="48">
        <f>[1]震泽!G9</f>
        <v>1373.99</v>
      </c>
      <c r="E110" s="19">
        <v>96.7</v>
      </c>
      <c r="F110" s="19">
        <v>568007.47</v>
      </c>
      <c r="G110" s="20" t="s">
        <v>15</v>
      </c>
      <c r="H110" s="19">
        <f t="shared" si="17"/>
        <v>384717.2</v>
      </c>
      <c r="I110" s="19">
        <f t="shared" si="18"/>
        <v>952724.67</v>
      </c>
      <c r="J110" s="19">
        <v>425936.9</v>
      </c>
      <c r="K110" s="21">
        <f t="shared" si="19"/>
        <v>526787.77</v>
      </c>
    </row>
    <row r="111" s="2" customFormat="1" ht="21" customHeight="1" spans="1:12">
      <c r="A111" s="38">
        <v>100</v>
      </c>
      <c r="B111" s="22"/>
      <c r="C111" s="23" t="str">
        <f>[1]震泽!B10</f>
        <v>金星村</v>
      </c>
      <c r="D111" s="48">
        <f>[1]震泽!G10</f>
        <v>832.04</v>
      </c>
      <c r="E111" s="19">
        <v>98.09</v>
      </c>
      <c r="F111" s="19">
        <v>346278.41</v>
      </c>
      <c r="G111" s="20" t="s">
        <v>15</v>
      </c>
      <c r="H111" s="19">
        <f t="shared" si="17"/>
        <v>232971.2</v>
      </c>
      <c r="I111" s="19">
        <f t="shared" si="18"/>
        <v>579249.61</v>
      </c>
      <c r="J111" s="19">
        <v>257932.4</v>
      </c>
      <c r="K111" s="21">
        <f t="shared" si="19"/>
        <v>321317.21</v>
      </c>
      <c r="L111" s="1"/>
    </row>
    <row r="112" s="1" customFormat="1" ht="21" customHeight="1" spans="1:12">
      <c r="A112" s="38">
        <v>101</v>
      </c>
      <c r="B112" s="22"/>
      <c r="C112" s="23" t="str">
        <f>[1]震泽!B11</f>
        <v>蠡泽村</v>
      </c>
      <c r="D112" s="48">
        <f>[1]震泽!G11</f>
        <v>1211.25</v>
      </c>
      <c r="E112" s="19">
        <v>92.11</v>
      </c>
      <c r="F112" s="19">
        <v>489611.48</v>
      </c>
      <c r="G112" s="20" t="s">
        <v>15</v>
      </c>
      <c r="H112" s="19">
        <f t="shared" si="17"/>
        <v>339150</v>
      </c>
      <c r="I112" s="19">
        <f t="shared" si="18"/>
        <v>828761.48</v>
      </c>
      <c r="J112" s="19">
        <v>375487.5</v>
      </c>
      <c r="K112" s="21">
        <f t="shared" si="19"/>
        <v>453273.98</v>
      </c>
    </row>
    <row r="113" s="1" customFormat="1" ht="21" customHeight="1" spans="1:11">
      <c r="A113" s="38">
        <v>102</v>
      </c>
      <c r="B113" s="22"/>
      <c r="C113" s="23" t="str">
        <f>[1]震泽!B12</f>
        <v>联星村</v>
      </c>
      <c r="D113" s="48">
        <f>[1]震泽!G12</f>
        <v>793.29</v>
      </c>
      <c r="E113" s="19">
        <v>100</v>
      </c>
      <c r="F113" s="19">
        <v>333181.8</v>
      </c>
      <c r="G113" s="20" t="s">
        <v>15</v>
      </c>
      <c r="H113" s="19">
        <f t="shared" si="17"/>
        <v>222121.2</v>
      </c>
      <c r="I113" s="19">
        <f t="shared" si="18"/>
        <v>555303</v>
      </c>
      <c r="J113" s="19">
        <v>245919.9</v>
      </c>
      <c r="K113" s="21">
        <f t="shared" si="19"/>
        <v>309383.1</v>
      </c>
    </row>
    <row r="114" s="1" customFormat="1" ht="21" customHeight="1" spans="1:11">
      <c r="A114" s="38">
        <v>103</v>
      </c>
      <c r="B114" s="22"/>
      <c r="C114" s="23" t="str">
        <f>[1]震泽!B13</f>
        <v>龙降桥村</v>
      </c>
      <c r="D114" s="48">
        <f>[1]震泽!G13</f>
        <v>2036.58</v>
      </c>
      <c r="E114" s="19">
        <v>95.93</v>
      </c>
      <c r="F114" s="19">
        <v>838785.84</v>
      </c>
      <c r="G114" s="20" t="s">
        <v>15</v>
      </c>
      <c r="H114" s="19">
        <f t="shared" si="17"/>
        <v>570242.4</v>
      </c>
      <c r="I114" s="19">
        <f t="shared" si="18"/>
        <v>1409028.24</v>
      </c>
      <c r="J114" s="19">
        <v>631339.8</v>
      </c>
      <c r="K114" s="21">
        <f t="shared" si="19"/>
        <v>777688.44</v>
      </c>
    </row>
    <row r="115" s="1" customFormat="1" ht="21" customHeight="1" spans="1:11">
      <c r="A115" s="38">
        <v>104</v>
      </c>
      <c r="B115" s="22"/>
      <c r="C115" s="23" t="str">
        <f>[1]震泽!B14</f>
        <v>齐心村</v>
      </c>
      <c r="D115" s="48">
        <f>[1]震泽!G14</f>
        <v>1342.53</v>
      </c>
      <c r="E115" s="19">
        <v>100</v>
      </c>
      <c r="F115" s="19">
        <v>563862.6</v>
      </c>
      <c r="G115" s="20" t="s">
        <v>15</v>
      </c>
      <c r="H115" s="19">
        <f t="shared" si="17"/>
        <v>375908.4</v>
      </c>
      <c r="I115" s="19">
        <f t="shared" si="18"/>
        <v>939771</v>
      </c>
      <c r="J115" s="19">
        <v>416184.3</v>
      </c>
      <c r="K115" s="21">
        <f t="shared" si="19"/>
        <v>523586.7</v>
      </c>
    </row>
    <row r="116" s="1" customFormat="1" ht="21" customHeight="1" spans="1:11">
      <c r="A116" s="38">
        <v>105</v>
      </c>
      <c r="B116" s="22"/>
      <c r="C116" s="23" t="str">
        <f>[1]震泽!B15</f>
        <v>前港村</v>
      </c>
      <c r="D116" s="48">
        <f>[1]震泽!G15</f>
        <v>1138.69</v>
      </c>
      <c r="E116" s="19">
        <v>94.08</v>
      </c>
      <c r="F116" s="19">
        <v>464767.71</v>
      </c>
      <c r="G116" s="20" t="s">
        <v>15</v>
      </c>
      <c r="H116" s="19">
        <f t="shared" si="17"/>
        <v>318833.2</v>
      </c>
      <c r="I116" s="19">
        <f t="shared" si="18"/>
        <v>783600.91</v>
      </c>
      <c r="J116" s="19">
        <v>352993.9</v>
      </c>
      <c r="K116" s="21">
        <f t="shared" si="19"/>
        <v>430607.01</v>
      </c>
    </row>
    <row r="117" s="1" customFormat="1" ht="21" customHeight="1" spans="1:11">
      <c r="A117" s="38">
        <v>106</v>
      </c>
      <c r="B117" s="22"/>
      <c r="C117" s="23" t="str">
        <f>[1]震泽!B16</f>
        <v>三扇村</v>
      </c>
      <c r="D117" s="48">
        <f>[1]震泽!G16</f>
        <v>1747.63</v>
      </c>
      <c r="E117" s="19">
        <v>100</v>
      </c>
      <c r="F117" s="19">
        <v>734004.6</v>
      </c>
      <c r="G117" s="20" t="s">
        <v>15</v>
      </c>
      <c r="H117" s="19">
        <f t="shared" si="17"/>
        <v>489336.4</v>
      </c>
      <c r="I117" s="19">
        <f t="shared" si="18"/>
        <v>1223341</v>
      </c>
      <c r="J117" s="19">
        <v>541765.3</v>
      </c>
      <c r="K117" s="21">
        <f t="shared" si="19"/>
        <v>681575.7</v>
      </c>
    </row>
    <row r="118" s="1" customFormat="1" ht="21" customHeight="1" spans="1:11">
      <c r="A118" s="38">
        <v>107</v>
      </c>
      <c r="B118" s="22"/>
      <c r="C118" s="23" t="str">
        <f>[1]震泽!B17</f>
        <v>双阳村</v>
      </c>
      <c r="D118" s="48">
        <f>[1]震泽!G17</f>
        <v>312.8</v>
      </c>
      <c r="E118" s="19">
        <v>72.58</v>
      </c>
      <c r="F118" s="19">
        <v>114222.05</v>
      </c>
      <c r="G118" s="20" t="s">
        <v>15</v>
      </c>
      <c r="H118" s="19">
        <f t="shared" si="17"/>
        <v>87584</v>
      </c>
      <c r="I118" s="19">
        <f t="shared" si="18"/>
        <v>201806.05</v>
      </c>
      <c r="J118" s="19">
        <v>96968</v>
      </c>
      <c r="K118" s="21">
        <f t="shared" si="19"/>
        <v>104838.05</v>
      </c>
    </row>
    <row r="119" s="1" customFormat="1" ht="21" customHeight="1" spans="1:11">
      <c r="A119" s="38">
        <v>108</v>
      </c>
      <c r="B119" s="22"/>
      <c r="C119" s="23" t="str">
        <f>[1]震泽!B18</f>
        <v>桃花庄村</v>
      </c>
      <c r="D119" s="48">
        <f>[1]震泽!G18</f>
        <v>773.96</v>
      </c>
      <c r="E119" s="19">
        <v>85.41</v>
      </c>
      <c r="F119" s="19">
        <v>302479.05</v>
      </c>
      <c r="G119" s="20" t="s">
        <v>15</v>
      </c>
      <c r="H119" s="19">
        <f t="shared" si="17"/>
        <v>216708.8</v>
      </c>
      <c r="I119" s="19">
        <f t="shared" si="18"/>
        <v>519187.85</v>
      </c>
      <c r="J119" s="19">
        <v>239927.6</v>
      </c>
      <c r="K119" s="21">
        <f t="shared" si="19"/>
        <v>279260.25</v>
      </c>
    </row>
    <row r="120" s="1" customFormat="1" ht="21" customHeight="1" spans="1:11">
      <c r="A120" s="38">
        <v>109</v>
      </c>
      <c r="B120" s="22"/>
      <c r="C120" s="23" t="str">
        <f>[1]震泽!B19</f>
        <v>夏家斗村</v>
      </c>
      <c r="D120" s="48">
        <f>[1]震泽!G19</f>
        <v>1236.45</v>
      </c>
      <c r="E120" s="19">
        <v>92.89</v>
      </c>
      <c r="F120" s="19">
        <v>501726.68</v>
      </c>
      <c r="G120" s="20" t="s">
        <v>15</v>
      </c>
      <c r="H120" s="19">
        <f t="shared" si="17"/>
        <v>346206</v>
      </c>
      <c r="I120" s="19">
        <f t="shared" si="18"/>
        <v>847932.68</v>
      </c>
      <c r="J120" s="19">
        <v>383299.5</v>
      </c>
      <c r="K120" s="21">
        <f t="shared" si="19"/>
        <v>464633.18</v>
      </c>
    </row>
    <row r="121" s="1" customFormat="1" ht="21" customHeight="1" spans="1:11">
      <c r="A121" s="38">
        <v>110</v>
      </c>
      <c r="B121" s="22"/>
      <c r="C121" s="23" t="str">
        <f>[1]震泽!B20</f>
        <v>新乐村</v>
      </c>
      <c r="D121" s="48">
        <f>[1]震泽!G20</f>
        <v>895.35</v>
      </c>
      <c r="E121" s="19">
        <v>86.98</v>
      </c>
      <c r="F121" s="19">
        <v>352732.09</v>
      </c>
      <c r="G121" s="20" t="s">
        <v>15</v>
      </c>
      <c r="H121" s="19">
        <f t="shared" si="17"/>
        <v>250698</v>
      </c>
      <c r="I121" s="19">
        <f t="shared" si="18"/>
        <v>603430.09</v>
      </c>
      <c r="J121" s="19">
        <v>277558.5</v>
      </c>
      <c r="K121" s="21">
        <f t="shared" si="19"/>
        <v>325871.59</v>
      </c>
    </row>
    <row r="122" s="1" customFormat="1" ht="21" customHeight="1" spans="1:11">
      <c r="A122" s="38">
        <v>111</v>
      </c>
      <c r="B122" s="22"/>
      <c r="C122" s="23" t="str">
        <f>[1]震泽!B21</f>
        <v>新幸村</v>
      </c>
      <c r="D122" s="48">
        <f>[1]震泽!G21</f>
        <v>1427.58</v>
      </c>
      <c r="E122" s="19">
        <v>98.54</v>
      </c>
      <c r="F122" s="19">
        <v>595415.07</v>
      </c>
      <c r="G122" s="20" t="s">
        <v>15</v>
      </c>
      <c r="H122" s="19">
        <f t="shared" si="17"/>
        <v>399722.4</v>
      </c>
      <c r="I122" s="19">
        <f t="shared" si="18"/>
        <v>995137.47</v>
      </c>
      <c r="J122" s="19">
        <v>442549.8</v>
      </c>
      <c r="K122" s="21">
        <f t="shared" si="19"/>
        <v>552587.67</v>
      </c>
    </row>
    <row r="123" s="1" customFormat="1" ht="21" customHeight="1" spans="1:11">
      <c r="A123" s="38">
        <v>112</v>
      </c>
      <c r="B123" s="22"/>
      <c r="C123" s="23" t="str">
        <f>[1]震泽!B22</f>
        <v>兴华村</v>
      </c>
      <c r="D123" s="48">
        <f>[1]震泽!G22</f>
        <v>2437.5</v>
      </c>
      <c r="E123" s="19">
        <v>100</v>
      </c>
      <c r="F123" s="19">
        <v>1023750</v>
      </c>
      <c r="G123" s="20" t="s">
        <v>15</v>
      </c>
      <c r="H123" s="19">
        <f t="shared" si="17"/>
        <v>682500</v>
      </c>
      <c r="I123" s="19">
        <f t="shared" si="18"/>
        <v>1706250</v>
      </c>
      <c r="J123" s="19">
        <v>755625</v>
      </c>
      <c r="K123" s="21">
        <f t="shared" si="19"/>
        <v>950625</v>
      </c>
    </row>
    <row r="124" s="1" customFormat="1" ht="21" customHeight="1" spans="1:11">
      <c r="A124" s="38">
        <v>113</v>
      </c>
      <c r="B124" s="22"/>
      <c r="C124" s="23" t="str">
        <f>[1]震泽!B23</f>
        <v>永乐村</v>
      </c>
      <c r="D124" s="48">
        <f>[1]震泽!G23</f>
        <v>2016.23</v>
      </c>
      <c r="E124" s="19">
        <v>100</v>
      </c>
      <c r="F124" s="19">
        <v>846816.6</v>
      </c>
      <c r="G124" s="20" t="s">
        <v>15</v>
      </c>
      <c r="H124" s="19">
        <f t="shared" si="17"/>
        <v>564544.4</v>
      </c>
      <c r="I124" s="19">
        <f t="shared" si="18"/>
        <v>1411361</v>
      </c>
      <c r="J124" s="19">
        <v>625031.3</v>
      </c>
      <c r="K124" s="21">
        <f t="shared" si="19"/>
        <v>786329.7</v>
      </c>
    </row>
    <row r="125" s="1" customFormat="1" ht="21" customHeight="1" spans="1:11">
      <c r="A125" s="38">
        <v>114</v>
      </c>
      <c r="B125" s="22"/>
      <c r="C125" s="23" t="str">
        <f>[1]震泽!B24</f>
        <v>长家湾村</v>
      </c>
      <c r="D125" s="48">
        <f>[1]震泽!G24</f>
        <v>1081.83</v>
      </c>
      <c r="E125" s="19">
        <v>98.54</v>
      </c>
      <c r="F125" s="19">
        <v>451209.66</v>
      </c>
      <c r="G125" s="20" t="s">
        <v>15</v>
      </c>
      <c r="H125" s="19">
        <f t="shared" si="17"/>
        <v>302912.4</v>
      </c>
      <c r="I125" s="19">
        <f t="shared" si="18"/>
        <v>754122.06</v>
      </c>
      <c r="J125" s="19">
        <v>335367.3</v>
      </c>
      <c r="K125" s="21">
        <f t="shared" si="19"/>
        <v>418754.76</v>
      </c>
    </row>
    <row r="126" s="1" customFormat="1" ht="21" customHeight="1" spans="1:11">
      <c r="A126" s="38">
        <v>115</v>
      </c>
      <c r="B126" s="22"/>
      <c r="C126" s="23" t="str">
        <f>[1]震泽!B25</f>
        <v>众安桥村</v>
      </c>
      <c r="D126" s="48">
        <f>[1]震泽!G25</f>
        <v>1286.86</v>
      </c>
      <c r="E126" s="19">
        <v>99.46</v>
      </c>
      <c r="F126" s="19">
        <v>539091.39</v>
      </c>
      <c r="G126" s="20" t="s">
        <v>15</v>
      </c>
      <c r="H126" s="19">
        <f t="shared" si="17"/>
        <v>360320.8</v>
      </c>
      <c r="I126" s="19">
        <f t="shared" si="18"/>
        <v>899412.19</v>
      </c>
      <c r="J126" s="19">
        <v>398926.6</v>
      </c>
      <c r="K126" s="21">
        <f t="shared" si="19"/>
        <v>500485.59</v>
      </c>
    </row>
    <row r="127" s="1" customFormat="1" ht="21" customHeight="1" spans="1:11">
      <c r="A127" s="40">
        <v>116</v>
      </c>
      <c r="B127" s="27"/>
      <c r="C127" s="23" t="str">
        <f>[1]震泽!B26</f>
        <v>朱家浜村</v>
      </c>
      <c r="D127" s="49">
        <f>[1]震泽!G26</f>
        <v>1633.04</v>
      </c>
      <c r="E127" s="29">
        <v>100</v>
      </c>
      <c r="F127" s="29">
        <v>685876.8</v>
      </c>
      <c r="G127" s="30" t="s">
        <v>15</v>
      </c>
      <c r="H127" s="29">
        <f t="shared" si="17"/>
        <v>457251.2</v>
      </c>
      <c r="I127" s="19">
        <f t="shared" si="18"/>
        <v>1143128</v>
      </c>
      <c r="J127" s="29">
        <v>506242.4</v>
      </c>
      <c r="K127" s="31">
        <f t="shared" si="19"/>
        <v>636885.6</v>
      </c>
    </row>
    <row r="128" s="1" customFormat="1" ht="21" customHeight="1" spans="1:11">
      <c r="A128" s="32" t="s">
        <v>21</v>
      </c>
      <c r="B128" s="33"/>
      <c r="C128" s="34">
        <f>SUM(A127-A107+1)</f>
        <v>21</v>
      </c>
      <c r="D128" s="42">
        <f t="shared" ref="D128:K128" si="20">SUM(D107:D127)</f>
        <v>27127.68</v>
      </c>
      <c r="E128" s="42"/>
      <c r="F128" s="42">
        <f t="shared" si="20"/>
        <v>11206675.35</v>
      </c>
      <c r="G128" s="42">
        <f t="shared" si="20"/>
        <v>0</v>
      </c>
      <c r="H128" s="42">
        <f t="shared" si="20"/>
        <v>7595750.4</v>
      </c>
      <c r="I128" s="42">
        <f t="shared" si="20"/>
        <v>18802425.75</v>
      </c>
      <c r="J128" s="42">
        <f t="shared" si="20"/>
        <v>8409580.8</v>
      </c>
      <c r="K128" s="43">
        <f t="shared" si="20"/>
        <v>10392844.95</v>
      </c>
    </row>
    <row r="129" s="1" customFormat="1" ht="21" customHeight="1" spans="1:12">
      <c r="A129" s="15">
        <v>117</v>
      </c>
      <c r="B129" s="16" t="s">
        <v>28</v>
      </c>
      <c r="C129" s="17" t="str">
        <f>[1]平望!B6</f>
        <v>群星村</v>
      </c>
      <c r="D129" s="47">
        <f>[1]平望!G6</f>
        <v>2275.63</v>
      </c>
      <c r="E129" s="18">
        <v>100</v>
      </c>
      <c r="F129" s="18">
        <v>955764.6</v>
      </c>
      <c r="G129" s="36" t="s">
        <v>15</v>
      </c>
      <c r="H129" s="18">
        <f t="shared" ref="H129:H148" si="21">IF(G129="是",D129*280,0)</f>
        <v>637176.4</v>
      </c>
      <c r="I129" s="19">
        <f t="shared" ref="I129:I148" si="22">SUM(H129+F129)</f>
        <v>1592941</v>
      </c>
      <c r="J129" s="18">
        <v>705445.3</v>
      </c>
      <c r="K129" s="37">
        <f t="shared" ref="K129:K148" si="23">I129-J129</f>
        <v>887495.7</v>
      </c>
    </row>
    <row r="130" s="1" customFormat="1" ht="21" customHeight="1" spans="1:12">
      <c r="A130" s="38">
        <v>118</v>
      </c>
      <c r="B130" s="22"/>
      <c r="C130" s="23" t="str">
        <f>[1]平望!B7</f>
        <v>金联村</v>
      </c>
      <c r="D130" s="48">
        <f>[1]平望!G7</f>
        <v>1809.6</v>
      </c>
      <c r="E130" s="19">
        <v>96.1</v>
      </c>
      <c r="F130" s="19">
        <v>745917.12</v>
      </c>
      <c r="G130" s="20" t="s">
        <v>16</v>
      </c>
      <c r="H130" s="19">
        <f t="shared" si="21"/>
        <v>0</v>
      </c>
      <c r="I130" s="19">
        <f t="shared" si="22"/>
        <v>745917.12</v>
      </c>
      <c r="J130" s="19">
        <v>560976</v>
      </c>
      <c r="K130" s="21">
        <f t="shared" si="23"/>
        <v>184941.12</v>
      </c>
    </row>
    <row r="131" s="1" customFormat="1" ht="21" customHeight="1" spans="1:12">
      <c r="A131" s="38">
        <v>119</v>
      </c>
      <c r="B131" s="22"/>
      <c r="C131" s="23" t="str">
        <f>[1]平望!B8</f>
        <v>联丰村</v>
      </c>
      <c r="D131" s="48">
        <f>[1]平望!G8</f>
        <v>2769.47</v>
      </c>
      <c r="E131" s="19">
        <v>93.24</v>
      </c>
      <c r="F131" s="19">
        <v>1125734.17</v>
      </c>
      <c r="G131" s="20" t="s">
        <v>15</v>
      </c>
      <c r="H131" s="19">
        <f t="shared" si="21"/>
        <v>775451.6</v>
      </c>
      <c r="I131" s="19">
        <f t="shared" si="22"/>
        <v>1901185.77</v>
      </c>
      <c r="J131" s="19">
        <v>858535.7</v>
      </c>
      <c r="K131" s="21">
        <f t="shared" si="23"/>
        <v>1042650.07</v>
      </c>
    </row>
    <row r="132" s="1" customFormat="1" ht="21" customHeight="1" spans="1:12">
      <c r="A132" s="38">
        <v>120</v>
      </c>
      <c r="B132" s="22"/>
      <c r="C132" s="23" t="str">
        <f>[1]平望!B9</f>
        <v>胜墩村</v>
      </c>
      <c r="D132" s="48">
        <f>[1]平望!G9</f>
        <v>1165.8</v>
      </c>
      <c r="E132" s="19">
        <v>100</v>
      </c>
      <c r="F132" s="19">
        <v>489636</v>
      </c>
      <c r="G132" s="20" t="s">
        <v>15</v>
      </c>
      <c r="H132" s="19">
        <f t="shared" si="21"/>
        <v>326424</v>
      </c>
      <c r="I132" s="19">
        <f t="shared" si="22"/>
        <v>816060</v>
      </c>
      <c r="J132" s="19">
        <v>361398</v>
      </c>
      <c r="K132" s="21">
        <f t="shared" si="23"/>
        <v>454662</v>
      </c>
    </row>
    <row r="133" s="1" customFormat="1" ht="21" customHeight="1" spans="1:12">
      <c r="A133" s="38">
        <v>121</v>
      </c>
      <c r="B133" s="22"/>
      <c r="C133" s="23" t="str">
        <f>[1]平望!B10</f>
        <v>中鲈村</v>
      </c>
      <c r="D133" s="48">
        <f>[1]平望!G10</f>
        <v>1981.17</v>
      </c>
      <c r="E133" s="19">
        <v>100</v>
      </c>
      <c r="F133" s="19">
        <v>832091.4</v>
      </c>
      <c r="G133" s="20" t="s">
        <v>15</v>
      </c>
      <c r="H133" s="19">
        <f t="shared" si="21"/>
        <v>554727.6</v>
      </c>
      <c r="I133" s="19">
        <f t="shared" si="22"/>
        <v>1386819</v>
      </c>
      <c r="J133" s="19">
        <v>614162.7</v>
      </c>
      <c r="K133" s="21">
        <f t="shared" si="23"/>
        <v>772656.3</v>
      </c>
    </row>
    <row r="134" s="2" customFormat="1" ht="21" customHeight="1" spans="1:12">
      <c r="A134" s="38">
        <v>122</v>
      </c>
      <c r="B134" s="22"/>
      <c r="C134" s="23" t="str">
        <f>[1]平望!B11</f>
        <v>平西村</v>
      </c>
      <c r="D134" s="48">
        <f>[1]平望!G11</f>
        <v>1397.63</v>
      </c>
      <c r="E134" s="19">
        <v>100</v>
      </c>
      <c r="F134" s="19">
        <v>587004.6</v>
      </c>
      <c r="G134" s="20" t="s">
        <v>15</v>
      </c>
      <c r="H134" s="19">
        <f t="shared" si="21"/>
        <v>391336.4</v>
      </c>
      <c r="I134" s="19">
        <f t="shared" si="22"/>
        <v>978341</v>
      </c>
      <c r="J134" s="19">
        <v>433265.3</v>
      </c>
      <c r="K134" s="21">
        <f t="shared" si="23"/>
        <v>545075.7</v>
      </c>
      <c r="L134" s="1"/>
    </row>
    <row r="135" s="1" customFormat="1" ht="21" customHeight="1" spans="1:12">
      <c r="A135" s="38">
        <v>123</v>
      </c>
      <c r="B135" s="22"/>
      <c r="C135" s="23" t="str">
        <f>[1]平望!B12</f>
        <v>上横村</v>
      </c>
      <c r="D135" s="48">
        <f>[1]平望!G12</f>
        <v>2268</v>
      </c>
      <c r="E135" s="19">
        <v>100</v>
      </c>
      <c r="F135" s="19">
        <v>952560</v>
      </c>
      <c r="G135" s="20" t="s">
        <v>15</v>
      </c>
      <c r="H135" s="19">
        <f t="shared" si="21"/>
        <v>635040</v>
      </c>
      <c r="I135" s="19">
        <f t="shared" si="22"/>
        <v>1587600</v>
      </c>
      <c r="J135" s="19">
        <v>703080</v>
      </c>
      <c r="K135" s="21">
        <f t="shared" si="23"/>
        <v>884520</v>
      </c>
    </row>
    <row r="136" s="1" customFormat="1" ht="21" customHeight="1" spans="1:12">
      <c r="A136" s="38">
        <v>124</v>
      </c>
      <c r="B136" s="22"/>
      <c r="C136" s="23" t="str">
        <f>[1]平望!B13</f>
        <v>溪港村</v>
      </c>
      <c r="D136" s="48">
        <f>[1]平望!G13</f>
        <v>2365</v>
      </c>
      <c r="E136" s="19">
        <v>100</v>
      </c>
      <c r="F136" s="19">
        <v>993300</v>
      </c>
      <c r="G136" s="20" t="s">
        <v>15</v>
      </c>
      <c r="H136" s="19">
        <f t="shared" si="21"/>
        <v>662200</v>
      </c>
      <c r="I136" s="19">
        <f t="shared" si="22"/>
        <v>1655500</v>
      </c>
      <c r="J136" s="19">
        <v>733150</v>
      </c>
      <c r="K136" s="21">
        <f t="shared" si="23"/>
        <v>922350</v>
      </c>
    </row>
    <row r="137" s="1" customFormat="1" ht="21" customHeight="1" spans="1:12">
      <c r="A137" s="38">
        <v>125</v>
      </c>
      <c r="B137" s="22"/>
      <c r="C137" s="23" t="str">
        <f>[1]平望!B14</f>
        <v>南杨村</v>
      </c>
      <c r="D137" s="48">
        <f>[1]平望!G14</f>
        <v>2053</v>
      </c>
      <c r="E137" s="19">
        <v>100</v>
      </c>
      <c r="F137" s="19">
        <v>862260</v>
      </c>
      <c r="G137" s="20" t="s">
        <v>15</v>
      </c>
      <c r="H137" s="19">
        <f t="shared" si="21"/>
        <v>574840</v>
      </c>
      <c r="I137" s="19">
        <f t="shared" si="22"/>
        <v>1437100</v>
      </c>
      <c r="J137" s="19">
        <v>636430</v>
      </c>
      <c r="K137" s="21">
        <f t="shared" si="23"/>
        <v>800670</v>
      </c>
    </row>
    <row r="138" s="1" customFormat="1" ht="21" customHeight="1" spans="1:12">
      <c r="A138" s="38">
        <v>126</v>
      </c>
      <c r="B138" s="22"/>
      <c r="C138" s="23" t="str">
        <f>[1]平望!B15</f>
        <v>顾扇村</v>
      </c>
      <c r="D138" s="48">
        <f>[1]平望!G15</f>
        <v>1060</v>
      </c>
      <c r="E138" s="19">
        <v>100</v>
      </c>
      <c r="F138" s="19">
        <v>445200</v>
      </c>
      <c r="G138" s="20" t="s">
        <v>16</v>
      </c>
      <c r="H138" s="19">
        <f t="shared" si="21"/>
        <v>0</v>
      </c>
      <c r="I138" s="19">
        <f t="shared" si="22"/>
        <v>445200</v>
      </c>
      <c r="J138" s="19">
        <v>328600</v>
      </c>
      <c r="K138" s="21">
        <f t="shared" si="23"/>
        <v>116600</v>
      </c>
    </row>
    <row r="139" s="1" customFormat="1" ht="21" customHeight="1" spans="1:12">
      <c r="A139" s="38">
        <v>127</v>
      </c>
      <c r="B139" s="22"/>
      <c r="C139" s="23" t="str">
        <f>[1]平望!B16</f>
        <v>莺湖村</v>
      </c>
      <c r="D139" s="48">
        <f>[1]平望!G16</f>
        <v>834.1</v>
      </c>
      <c r="E139" s="19">
        <v>90.09</v>
      </c>
      <c r="F139" s="19">
        <v>333790.14</v>
      </c>
      <c r="G139" s="20" t="s">
        <v>16</v>
      </c>
      <c r="H139" s="19">
        <f t="shared" si="21"/>
        <v>0</v>
      </c>
      <c r="I139" s="19">
        <f t="shared" si="22"/>
        <v>333790.14</v>
      </c>
      <c r="J139" s="19">
        <v>258571</v>
      </c>
      <c r="K139" s="21">
        <f t="shared" si="23"/>
        <v>75219.14</v>
      </c>
    </row>
    <row r="140" s="1" customFormat="1" ht="21" customHeight="1" spans="1:12">
      <c r="A140" s="38">
        <v>128</v>
      </c>
      <c r="B140" s="22"/>
      <c r="C140" s="23" t="str">
        <f>[1]平望!B17</f>
        <v>万心村</v>
      </c>
      <c r="D140" s="48">
        <f>[1]平望!G17</f>
        <v>2083.38</v>
      </c>
      <c r="E140" s="19">
        <v>100</v>
      </c>
      <c r="F140" s="19">
        <v>875019.6</v>
      </c>
      <c r="G140" s="20" t="s">
        <v>15</v>
      </c>
      <c r="H140" s="19">
        <f t="shared" si="21"/>
        <v>583346.4</v>
      </c>
      <c r="I140" s="19">
        <f t="shared" si="22"/>
        <v>1458366</v>
      </c>
      <c r="J140" s="19">
        <v>645847.8</v>
      </c>
      <c r="K140" s="21">
        <f t="shared" si="23"/>
        <v>812518.2</v>
      </c>
    </row>
    <row r="141" s="1" customFormat="1" ht="21" customHeight="1" spans="1:12">
      <c r="A141" s="38">
        <v>129</v>
      </c>
      <c r="B141" s="22"/>
      <c r="C141" s="23" t="str">
        <f>[1]平望!B18</f>
        <v>庙头村</v>
      </c>
      <c r="D141" s="48">
        <f>[1]平望!G18</f>
        <v>2479.8</v>
      </c>
      <c r="E141" s="19">
        <v>100</v>
      </c>
      <c r="F141" s="19">
        <v>1041516</v>
      </c>
      <c r="G141" s="20" t="s">
        <v>15</v>
      </c>
      <c r="H141" s="19">
        <f t="shared" si="21"/>
        <v>694344</v>
      </c>
      <c r="I141" s="19">
        <f t="shared" si="22"/>
        <v>1735860</v>
      </c>
      <c r="J141" s="19">
        <v>768738</v>
      </c>
      <c r="K141" s="21">
        <f t="shared" si="23"/>
        <v>967122</v>
      </c>
    </row>
    <row r="142" s="1" customFormat="1" ht="21" customHeight="1" spans="1:12">
      <c r="A142" s="38">
        <v>130</v>
      </c>
      <c r="B142" s="22"/>
      <c r="C142" s="23" t="str">
        <f>[1]平望!B19</f>
        <v>联合村</v>
      </c>
      <c r="D142" s="48">
        <f>[1]平望!G19</f>
        <v>407.5</v>
      </c>
      <c r="E142" s="19">
        <v>70</v>
      </c>
      <c r="F142" s="19">
        <v>146700</v>
      </c>
      <c r="G142" s="20" t="s">
        <v>16</v>
      </c>
      <c r="H142" s="19">
        <f t="shared" si="21"/>
        <v>0</v>
      </c>
      <c r="I142" s="19">
        <f t="shared" si="22"/>
        <v>146700</v>
      </c>
      <c r="J142" s="19">
        <v>126325</v>
      </c>
      <c r="K142" s="21">
        <f t="shared" si="23"/>
        <v>20375</v>
      </c>
    </row>
    <row r="143" s="1" customFormat="1" ht="21" customHeight="1" spans="1:12">
      <c r="A143" s="38">
        <v>131</v>
      </c>
      <c r="B143" s="22"/>
      <c r="C143" s="23" t="str">
        <f>[1]平望!B20</f>
        <v>双浜村</v>
      </c>
      <c r="D143" s="48">
        <f>[1]平望!G20</f>
        <v>1476.36</v>
      </c>
      <c r="E143" s="19">
        <v>100</v>
      </c>
      <c r="F143" s="19">
        <v>620071.2</v>
      </c>
      <c r="G143" s="20" t="s">
        <v>16</v>
      </c>
      <c r="H143" s="19">
        <f t="shared" si="21"/>
        <v>0</v>
      </c>
      <c r="I143" s="19">
        <f t="shared" si="22"/>
        <v>620071.2</v>
      </c>
      <c r="J143" s="19">
        <v>457671.6</v>
      </c>
      <c r="K143" s="21">
        <f t="shared" si="23"/>
        <v>162399.6</v>
      </c>
    </row>
    <row r="144" s="1" customFormat="1" ht="21" customHeight="1" spans="1:12">
      <c r="A144" s="38">
        <v>132</v>
      </c>
      <c r="B144" s="22"/>
      <c r="C144" s="23" t="str">
        <f>[1]平望!B21</f>
        <v>龙南村</v>
      </c>
      <c r="D144" s="48">
        <f>[1]平望!G21</f>
        <v>2257.94</v>
      </c>
      <c r="E144" s="19">
        <v>100</v>
      </c>
      <c r="F144" s="19">
        <v>948334.8</v>
      </c>
      <c r="G144" s="20" t="s">
        <v>15</v>
      </c>
      <c r="H144" s="19">
        <f t="shared" si="21"/>
        <v>632223.2</v>
      </c>
      <c r="I144" s="19">
        <f t="shared" si="22"/>
        <v>1580558</v>
      </c>
      <c r="J144" s="19">
        <v>699961.4</v>
      </c>
      <c r="K144" s="21">
        <f t="shared" si="23"/>
        <v>880596.6</v>
      </c>
    </row>
    <row r="145" s="1" customFormat="1" ht="21" customHeight="1" spans="1:11">
      <c r="A145" s="38">
        <v>133</v>
      </c>
      <c r="B145" s="22"/>
      <c r="C145" s="23" t="str">
        <f>[1]平望!B22</f>
        <v>新南村</v>
      </c>
      <c r="D145" s="48">
        <f>[1]平望!G22</f>
        <v>1576.54</v>
      </c>
      <c r="E145" s="19">
        <v>97.8</v>
      </c>
      <c r="F145" s="19">
        <v>655210.02</v>
      </c>
      <c r="G145" s="20" t="s">
        <v>15</v>
      </c>
      <c r="H145" s="19">
        <f t="shared" si="21"/>
        <v>441431.2</v>
      </c>
      <c r="I145" s="19">
        <f t="shared" si="22"/>
        <v>1096641.22</v>
      </c>
      <c r="J145" s="19">
        <v>488727.4</v>
      </c>
      <c r="K145" s="21">
        <f t="shared" si="23"/>
        <v>607913.82</v>
      </c>
    </row>
    <row r="146" s="1" customFormat="1" ht="21" customHeight="1" spans="1:11">
      <c r="A146" s="38">
        <v>134</v>
      </c>
      <c r="B146" s="22"/>
      <c r="C146" s="23" t="str">
        <f>[1]平望!B23</f>
        <v>三官桥村</v>
      </c>
      <c r="D146" s="48">
        <f>[1]平望!G23</f>
        <v>3320.66</v>
      </c>
      <c r="E146" s="19">
        <v>100</v>
      </c>
      <c r="F146" s="19">
        <v>1394677.2</v>
      </c>
      <c r="G146" s="20" t="s">
        <v>15</v>
      </c>
      <c r="H146" s="19">
        <f t="shared" si="21"/>
        <v>929784.8</v>
      </c>
      <c r="I146" s="19">
        <f t="shared" si="22"/>
        <v>2324462</v>
      </c>
      <c r="J146" s="19">
        <v>1029404.6</v>
      </c>
      <c r="K146" s="21">
        <f t="shared" si="23"/>
        <v>1295057.4</v>
      </c>
    </row>
    <row r="147" s="1" customFormat="1" ht="21" customHeight="1" spans="1:11">
      <c r="A147" s="38">
        <v>135</v>
      </c>
      <c r="B147" s="22"/>
      <c r="C147" s="23" t="str">
        <f>[1]平望!B24</f>
        <v>秋泽村</v>
      </c>
      <c r="D147" s="48">
        <f>[1]平望!G24</f>
        <v>2520.11</v>
      </c>
      <c r="E147" s="19">
        <v>99.07</v>
      </c>
      <c r="F147" s="19">
        <v>1053758.8</v>
      </c>
      <c r="G147" s="20" t="s">
        <v>15</v>
      </c>
      <c r="H147" s="19">
        <f t="shared" si="21"/>
        <v>705630.8</v>
      </c>
      <c r="I147" s="19">
        <f t="shared" si="22"/>
        <v>1759389.6</v>
      </c>
      <c r="J147" s="19">
        <v>781234.1</v>
      </c>
      <c r="K147" s="21">
        <f t="shared" si="23"/>
        <v>978155.5</v>
      </c>
    </row>
    <row r="148" s="1" customFormat="1" ht="21" customHeight="1" spans="1:11">
      <c r="A148" s="40">
        <v>136</v>
      </c>
      <c r="B148" s="27"/>
      <c r="C148" s="28" t="str">
        <f>[1]平望!B25</f>
        <v>平安村</v>
      </c>
      <c r="D148" s="49">
        <f>[1]平望!G25</f>
        <v>3690.52</v>
      </c>
      <c r="E148" s="29">
        <v>100</v>
      </c>
      <c r="F148" s="29">
        <v>1550018.4</v>
      </c>
      <c r="G148" s="30" t="s">
        <v>15</v>
      </c>
      <c r="H148" s="29">
        <f t="shared" si="21"/>
        <v>1033345.6</v>
      </c>
      <c r="I148" s="19">
        <f t="shared" si="22"/>
        <v>2583364</v>
      </c>
      <c r="J148" s="29">
        <v>1144061.2</v>
      </c>
      <c r="K148" s="31">
        <f t="shared" si="23"/>
        <v>1439302.8</v>
      </c>
    </row>
    <row r="149" s="1" customFormat="1" ht="21" customHeight="1" spans="1:11">
      <c r="A149" s="32" t="s">
        <v>21</v>
      </c>
      <c r="B149" s="33"/>
      <c r="C149" s="34">
        <f>SUM(A148-A129+1)</f>
        <v>20</v>
      </c>
      <c r="D149" s="42">
        <f t="shared" ref="D149:K149" si="24">SUM(D129:D148)</f>
        <v>39792.21</v>
      </c>
      <c r="E149" s="42"/>
      <c r="F149" s="42">
        <f t="shared" si="24"/>
        <v>16608564.05</v>
      </c>
      <c r="G149" s="42">
        <f t="shared" si="24"/>
        <v>0</v>
      </c>
      <c r="H149" s="42">
        <f t="shared" si="24"/>
        <v>9577302</v>
      </c>
      <c r="I149" s="42">
        <f t="shared" si="24"/>
        <v>26185866.05</v>
      </c>
      <c r="J149" s="42">
        <f t="shared" si="24"/>
        <v>12335585.1</v>
      </c>
      <c r="K149" s="43">
        <f t="shared" si="24"/>
        <v>13850280.95</v>
      </c>
    </row>
    <row r="150" s="1" customFormat="1" ht="21" customHeight="1" spans="1:11">
      <c r="A150" s="15">
        <v>137</v>
      </c>
      <c r="B150" s="16" t="s">
        <v>29</v>
      </c>
      <c r="C150" s="17" t="str">
        <f>[1]同里!B6</f>
        <v>湘溇村</v>
      </c>
      <c r="D150" s="18">
        <f>[1]同里!G6</f>
        <v>1370.14</v>
      </c>
      <c r="E150" s="18">
        <v>70.49</v>
      </c>
      <c r="F150" s="18">
        <v>494593.14</v>
      </c>
      <c r="G150" s="36" t="s">
        <v>15</v>
      </c>
      <c r="H150" s="18">
        <f t="shared" ref="H150:H159" si="25">IF(G150="是",D150*280,0)</f>
        <v>383639.2</v>
      </c>
      <c r="I150" s="19">
        <f t="shared" ref="I150:I159" si="26">SUM(H150+F150)</f>
        <v>878232.34</v>
      </c>
      <c r="J150" s="18">
        <v>424743.4</v>
      </c>
      <c r="K150" s="37">
        <f t="shared" ref="K150:K159" si="27">I150-J150</f>
        <v>453488.94</v>
      </c>
    </row>
    <row r="151" s="1" customFormat="1" ht="21" customHeight="1" spans="1:11">
      <c r="A151" s="38">
        <v>138</v>
      </c>
      <c r="B151" s="39"/>
      <c r="C151" s="23" t="str">
        <f>[1]同里!B7</f>
        <v>合心村</v>
      </c>
      <c r="D151" s="19">
        <f>[1]同里!G7</f>
        <v>674.57</v>
      </c>
      <c r="E151" s="19">
        <v>70.86</v>
      </c>
      <c r="F151" s="19">
        <v>244005.46</v>
      </c>
      <c r="G151" s="20" t="s">
        <v>16</v>
      </c>
      <c r="H151" s="19">
        <f t="shared" si="25"/>
        <v>0</v>
      </c>
      <c r="I151" s="19">
        <f t="shared" si="26"/>
        <v>244005.46</v>
      </c>
      <c r="J151" s="19">
        <v>209116.7</v>
      </c>
      <c r="K151" s="21">
        <f t="shared" si="27"/>
        <v>34888.76</v>
      </c>
    </row>
    <row r="152" s="1" customFormat="1" ht="21" customHeight="1" spans="1:11">
      <c r="A152" s="38">
        <v>139</v>
      </c>
      <c r="B152" s="39"/>
      <c r="C152" s="23" t="str">
        <f>[1]同里!B8</f>
        <v>屯南村</v>
      </c>
      <c r="D152" s="19">
        <f>[1]同里!G8</f>
        <v>373</v>
      </c>
      <c r="E152" s="19">
        <v>99.15</v>
      </c>
      <c r="F152" s="19">
        <v>156025.9</v>
      </c>
      <c r="G152" s="20" t="s">
        <v>16</v>
      </c>
      <c r="H152" s="19">
        <f t="shared" si="25"/>
        <v>0</v>
      </c>
      <c r="I152" s="19">
        <f t="shared" si="26"/>
        <v>156025.9</v>
      </c>
      <c r="J152" s="19">
        <v>115630</v>
      </c>
      <c r="K152" s="21">
        <f t="shared" si="27"/>
        <v>40395.9</v>
      </c>
    </row>
    <row r="153" s="1" customFormat="1" ht="21" customHeight="1" spans="1:11">
      <c r="A153" s="38">
        <v>140</v>
      </c>
      <c r="B153" s="39"/>
      <c r="C153" s="23" t="str">
        <f>[1]同里!B9</f>
        <v>肖甸湖村</v>
      </c>
      <c r="D153" s="19">
        <f>[1]同里!G9</f>
        <v>1335.32</v>
      </c>
      <c r="E153" s="19">
        <v>92.98</v>
      </c>
      <c r="F153" s="19">
        <v>542086.51</v>
      </c>
      <c r="G153" s="20" t="s">
        <v>16</v>
      </c>
      <c r="H153" s="19">
        <f t="shared" si="25"/>
        <v>0</v>
      </c>
      <c r="I153" s="19">
        <f t="shared" si="26"/>
        <v>542086.51</v>
      </c>
      <c r="J153" s="19">
        <v>413949.2</v>
      </c>
      <c r="K153" s="21">
        <f t="shared" si="27"/>
        <v>128137.31</v>
      </c>
    </row>
    <row r="154" s="1" customFormat="1" ht="21" customHeight="1" spans="1:11">
      <c r="A154" s="38">
        <v>141</v>
      </c>
      <c r="B154" s="39"/>
      <c r="C154" s="23" t="str">
        <f>[1]同里!B10</f>
        <v>文厍村</v>
      </c>
      <c r="D154" s="19">
        <f>[1]同里!G10</f>
        <v>2260.58</v>
      </c>
      <c r="E154" s="19">
        <v>92.31</v>
      </c>
      <c r="F154" s="19">
        <v>914675.88</v>
      </c>
      <c r="G154" s="20" t="s">
        <v>15</v>
      </c>
      <c r="H154" s="19">
        <f t="shared" si="25"/>
        <v>632962.4</v>
      </c>
      <c r="I154" s="19">
        <f t="shared" si="26"/>
        <v>1547638.28</v>
      </c>
      <c r="J154" s="19">
        <v>700779.8</v>
      </c>
      <c r="K154" s="21">
        <f t="shared" si="27"/>
        <v>846858.48</v>
      </c>
    </row>
    <row r="155" s="1" customFormat="1" ht="21" customHeight="1" spans="1:11">
      <c r="A155" s="38">
        <v>142</v>
      </c>
      <c r="B155" s="39"/>
      <c r="C155" s="23" t="str">
        <f>[1]同里!B11</f>
        <v>九里湖村</v>
      </c>
      <c r="D155" s="19">
        <f>[1]同里!G11</f>
        <v>1513.4</v>
      </c>
      <c r="E155" s="19">
        <v>94.86</v>
      </c>
      <c r="F155" s="19">
        <v>620070.25</v>
      </c>
      <c r="G155" s="20" t="s">
        <v>16</v>
      </c>
      <c r="H155" s="19">
        <f t="shared" si="25"/>
        <v>0</v>
      </c>
      <c r="I155" s="19">
        <f t="shared" si="26"/>
        <v>620070.25</v>
      </c>
      <c r="J155" s="19">
        <v>469154</v>
      </c>
      <c r="K155" s="21">
        <f t="shared" si="27"/>
        <v>150916.25</v>
      </c>
    </row>
    <row r="156" s="1" customFormat="1" ht="21" customHeight="1" spans="1:11">
      <c r="A156" s="38">
        <v>143</v>
      </c>
      <c r="B156" s="39"/>
      <c r="C156" s="23" t="str">
        <f>[1]同里!B12</f>
        <v>白蚬湖村</v>
      </c>
      <c r="D156" s="19">
        <f>[1]同里!G12</f>
        <v>1454.31</v>
      </c>
      <c r="E156" s="19">
        <v>81.43</v>
      </c>
      <c r="F156" s="19">
        <v>556797.13</v>
      </c>
      <c r="G156" s="20" t="s">
        <v>15</v>
      </c>
      <c r="H156" s="19">
        <f t="shared" si="25"/>
        <v>407206.8</v>
      </c>
      <c r="I156" s="19">
        <f t="shared" si="26"/>
        <v>964003.93</v>
      </c>
      <c r="J156" s="19">
        <v>450836.1</v>
      </c>
      <c r="K156" s="21">
        <f t="shared" si="27"/>
        <v>513167.83</v>
      </c>
    </row>
    <row r="157" s="1" customFormat="1" ht="21" customHeight="1" spans="1:11">
      <c r="A157" s="38">
        <v>144</v>
      </c>
      <c r="B157" s="39"/>
      <c r="C157" s="50" t="str">
        <f>[1]同里!B13</f>
        <v>北联村</v>
      </c>
      <c r="D157" s="19">
        <f>[1]同里!G13</f>
        <v>4126.7</v>
      </c>
      <c r="E157" s="19">
        <v>100</v>
      </c>
      <c r="F157" s="19">
        <v>1733214</v>
      </c>
      <c r="G157" s="20" t="s">
        <v>15</v>
      </c>
      <c r="H157" s="19">
        <f t="shared" si="25"/>
        <v>1155476</v>
      </c>
      <c r="I157" s="19">
        <f t="shared" si="26"/>
        <v>2888690</v>
      </c>
      <c r="J157" s="19">
        <v>1279277</v>
      </c>
      <c r="K157" s="21">
        <f t="shared" si="27"/>
        <v>1609413</v>
      </c>
    </row>
    <row r="158" s="1" customFormat="1" ht="21" customHeight="1" spans="1:11">
      <c r="A158" s="38">
        <v>145</v>
      </c>
      <c r="B158" s="39"/>
      <c r="C158" s="23" t="str">
        <f>[1]同里!B14</f>
        <v>叶建村</v>
      </c>
      <c r="D158" s="19">
        <f>[1]同里!G14</f>
        <v>3099.16</v>
      </c>
      <c r="E158" s="19">
        <v>99.41</v>
      </c>
      <c r="F158" s="19">
        <v>1297990.19</v>
      </c>
      <c r="G158" s="20" t="s">
        <v>16</v>
      </c>
      <c r="H158" s="19">
        <f t="shared" si="25"/>
        <v>0</v>
      </c>
      <c r="I158" s="19">
        <f t="shared" si="26"/>
        <v>1297990.19</v>
      </c>
      <c r="J158" s="19">
        <v>960739.6</v>
      </c>
      <c r="K158" s="21">
        <f t="shared" si="27"/>
        <v>337250.59</v>
      </c>
    </row>
    <row r="159" s="1" customFormat="1" ht="21" customHeight="1" spans="1:11">
      <c r="A159" s="40">
        <v>146</v>
      </c>
      <c r="B159" s="41"/>
      <c r="C159" s="28" t="str">
        <f>[1]同里!B15</f>
        <v>屯溪村</v>
      </c>
      <c r="D159" s="29">
        <f>[1]同里!G15</f>
        <v>131</v>
      </c>
      <c r="E159" s="29">
        <v>70</v>
      </c>
      <c r="F159" s="29">
        <v>47160</v>
      </c>
      <c r="G159" s="30" t="s">
        <v>16</v>
      </c>
      <c r="H159" s="29">
        <f t="shared" si="25"/>
        <v>0</v>
      </c>
      <c r="I159" s="19">
        <f t="shared" si="26"/>
        <v>47160</v>
      </c>
      <c r="J159" s="29">
        <v>40610</v>
      </c>
      <c r="K159" s="31">
        <f t="shared" si="27"/>
        <v>6550</v>
      </c>
    </row>
    <row r="160" s="1" customFormat="1" ht="21" customHeight="1" spans="1:11">
      <c r="A160" s="32" t="s">
        <v>21</v>
      </c>
      <c r="B160" s="33"/>
      <c r="C160" s="34">
        <f>SUM(A159-A150+1)</f>
        <v>10</v>
      </c>
      <c r="D160" s="51">
        <f t="shared" ref="D160:K160" si="28">SUM(D150:D159)</f>
        <v>16338.18</v>
      </c>
      <c r="E160" s="51"/>
      <c r="F160" s="51">
        <f t="shared" si="28"/>
        <v>6606618.46</v>
      </c>
      <c r="G160" s="51">
        <f t="shared" si="28"/>
        <v>0</v>
      </c>
      <c r="H160" s="51">
        <f t="shared" si="28"/>
        <v>2579284.4</v>
      </c>
      <c r="I160" s="51">
        <f t="shared" si="28"/>
        <v>9185902.86</v>
      </c>
      <c r="J160" s="51">
        <f t="shared" si="28"/>
        <v>5064835.8</v>
      </c>
      <c r="K160" s="52">
        <f t="shared" si="28"/>
        <v>4121067.06</v>
      </c>
    </row>
    <row r="161" s="1" customFormat="1" ht="21" customHeight="1" spans="1:12">
      <c r="A161" s="15">
        <v>147</v>
      </c>
      <c r="B161" s="16" t="s">
        <v>30</v>
      </c>
      <c r="C161" s="53" t="str">
        <f>[1]江陵街道!B6</f>
        <v>联兴村
(仪塔村)</v>
      </c>
      <c r="D161" s="54">
        <f>[1]江陵街道!C6</f>
        <v>831.5</v>
      </c>
      <c r="E161" s="18">
        <v>100</v>
      </c>
      <c r="F161" s="18">
        <v>349230</v>
      </c>
      <c r="G161" s="36" t="s">
        <v>16</v>
      </c>
      <c r="H161" s="18">
        <f t="shared" ref="H161:H169" si="29">IF(G161="是",D161*280,0)</f>
        <v>0</v>
      </c>
      <c r="I161" s="19">
        <f t="shared" ref="I161:I169" si="30">SUM(H161+F161)</f>
        <v>349230</v>
      </c>
      <c r="J161" s="18">
        <v>257765</v>
      </c>
      <c r="K161" s="37">
        <f t="shared" ref="K161:K169" si="31">I161-J161</f>
        <v>91465</v>
      </c>
    </row>
    <row r="162" s="1" customFormat="1" ht="21" customHeight="1" spans="1:12">
      <c r="A162" s="38">
        <v>148</v>
      </c>
      <c r="B162" s="39"/>
      <c r="C162" s="50" t="str">
        <f>[1]江陵街道!B7</f>
        <v>联兴村
(同兴村)</v>
      </c>
      <c r="D162" s="55">
        <f>[1]江陵街道!C7</f>
        <v>66</v>
      </c>
      <c r="E162" s="19">
        <v>100</v>
      </c>
      <c r="F162" s="19">
        <v>27720</v>
      </c>
      <c r="G162" s="20" t="s">
        <v>16</v>
      </c>
      <c r="H162" s="19">
        <f t="shared" si="29"/>
        <v>0</v>
      </c>
      <c r="I162" s="19">
        <f t="shared" si="30"/>
        <v>27720</v>
      </c>
      <c r="J162" s="19">
        <v>20460</v>
      </c>
      <c r="K162" s="21">
        <f t="shared" si="31"/>
        <v>7260</v>
      </c>
    </row>
    <row r="163" s="1" customFormat="1" ht="21" customHeight="1" spans="1:12">
      <c r="A163" s="38">
        <v>149</v>
      </c>
      <c r="B163" s="39"/>
      <c r="C163" s="50" t="str">
        <f>[1]江陵街道!B8</f>
        <v>叶津村
（龙津村）</v>
      </c>
      <c r="D163" s="55">
        <f>[1]江陵街道!C8</f>
        <v>1150</v>
      </c>
      <c r="E163" s="19">
        <v>80.03</v>
      </c>
      <c r="F163" s="19">
        <v>437069</v>
      </c>
      <c r="G163" s="20" t="s">
        <v>16</v>
      </c>
      <c r="H163" s="19">
        <f t="shared" si="29"/>
        <v>0</v>
      </c>
      <c r="I163" s="19">
        <f t="shared" si="30"/>
        <v>437069</v>
      </c>
      <c r="J163" s="19">
        <v>356500</v>
      </c>
      <c r="K163" s="21">
        <f t="shared" si="31"/>
        <v>80569</v>
      </c>
    </row>
    <row r="164" s="1" customFormat="1" ht="21" customHeight="1" spans="1:12">
      <c r="A164" s="38">
        <v>150</v>
      </c>
      <c r="B164" s="39"/>
      <c r="C164" s="50" t="str">
        <f>[1]江陵街道!B9</f>
        <v>叶津村
（叶泽村）</v>
      </c>
      <c r="D164" s="55">
        <f>[1]江陵街道!C9</f>
        <v>409</v>
      </c>
      <c r="E164" s="19">
        <v>70</v>
      </c>
      <c r="F164" s="19">
        <v>147240</v>
      </c>
      <c r="G164" s="20" t="s">
        <v>16</v>
      </c>
      <c r="H164" s="19">
        <f t="shared" si="29"/>
        <v>0</v>
      </c>
      <c r="I164" s="19">
        <f t="shared" si="30"/>
        <v>147240</v>
      </c>
      <c r="J164" s="19">
        <v>126790</v>
      </c>
      <c r="K164" s="21">
        <f t="shared" si="31"/>
        <v>20450</v>
      </c>
    </row>
    <row r="165" s="1" customFormat="1" ht="21" customHeight="1" spans="1:12">
      <c r="A165" s="38">
        <v>151</v>
      </c>
      <c r="B165" s="39"/>
      <c r="C165" s="50" t="str">
        <f>[1]江陵街道!B10</f>
        <v>叶泽湖村
（方尖港村）</v>
      </c>
      <c r="D165" s="55">
        <f>[1]江陵街道!C10</f>
        <v>493</v>
      </c>
      <c r="E165" s="19">
        <v>77.12</v>
      </c>
      <c r="F165" s="19">
        <v>184500.32</v>
      </c>
      <c r="G165" s="20" t="s">
        <v>16</v>
      </c>
      <c r="H165" s="19">
        <f t="shared" si="29"/>
        <v>0</v>
      </c>
      <c r="I165" s="19">
        <f t="shared" si="30"/>
        <v>184500.32</v>
      </c>
      <c r="J165" s="19">
        <v>152830</v>
      </c>
      <c r="K165" s="21">
        <f t="shared" si="31"/>
        <v>31670.32</v>
      </c>
    </row>
    <row r="166" s="1" customFormat="1" ht="21" customHeight="1" spans="1:12">
      <c r="A166" s="38">
        <v>152</v>
      </c>
      <c r="B166" s="39"/>
      <c r="C166" s="50" t="str">
        <f>[1]江陵街道!B11</f>
        <v>叶泽湖村
（栅桥村）</v>
      </c>
      <c r="D166" s="55">
        <f>[1]江陵街道!C11</f>
        <v>594</v>
      </c>
      <c r="E166" s="19">
        <v>70</v>
      </c>
      <c r="F166" s="19">
        <v>213840</v>
      </c>
      <c r="G166" s="20" t="s">
        <v>16</v>
      </c>
      <c r="H166" s="19">
        <f t="shared" si="29"/>
        <v>0</v>
      </c>
      <c r="I166" s="19">
        <f t="shared" si="30"/>
        <v>213840</v>
      </c>
      <c r="J166" s="19">
        <v>184140</v>
      </c>
      <c r="K166" s="21">
        <f t="shared" si="31"/>
        <v>29700</v>
      </c>
    </row>
    <row r="167" s="1" customFormat="1" ht="21" customHeight="1" spans="1:12">
      <c r="A167" s="38">
        <v>153</v>
      </c>
      <c r="B167" s="39"/>
      <c r="C167" s="50" t="str">
        <f>[1]江陵街道!B12</f>
        <v>益联村
（凌益村）</v>
      </c>
      <c r="D167" s="55">
        <f>[1]江陵街道!C12</f>
        <v>522</v>
      </c>
      <c r="E167" s="19">
        <v>70</v>
      </c>
      <c r="F167" s="19">
        <v>187920</v>
      </c>
      <c r="G167" s="20" t="s">
        <v>16</v>
      </c>
      <c r="H167" s="19">
        <f t="shared" si="29"/>
        <v>0</v>
      </c>
      <c r="I167" s="19">
        <f t="shared" si="30"/>
        <v>187920</v>
      </c>
      <c r="J167" s="19">
        <v>161820</v>
      </c>
      <c r="K167" s="21">
        <f t="shared" si="31"/>
        <v>26100</v>
      </c>
    </row>
    <row r="168" s="1" customFormat="1" ht="21" customHeight="1" spans="1:12">
      <c r="A168" s="38">
        <v>154</v>
      </c>
      <c r="B168" s="39"/>
      <c r="C168" s="50" t="str">
        <f>[1]江陵街道!B13</f>
        <v>益联村
（西联村）</v>
      </c>
      <c r="D168" s="55">
        <f>[1]江陵街道!C13</f>
        <v>862</v>
      </c>
      <c r="E168" s="19">
        <v>70</v>
      </c>
      <c r="F168" s="19">
        <v>310320</v>
      </c>
      <c r="G168" s="20" t="s">
        <v>16</v>
      </c>
      <c r="H168" s="19">
        <f t="shared" si="29"/>
        <v>0</v>
      </c>
      <c r="I168" s="19">
        <f t="shared" si="30"/>
        <v>310320</v>
      </c>
      <c r="J168" s="19">
        <v>267220</v>
      </c>
      <c r="K168" s="21">
        <f t="shared" si="31"/>
        <v>43100</v>
      </c>
    </row>
    <row r="169" s="1" customFormat="1" ht="21" customHeight="1" spans="1:12">
      <c r="A169" s="40">
        <v>155</v>
      </c>
      <c r="B169" s="41"/>
      <c r="C169" s="56" t="str">
        <f>[1]江陵街道!B14</f>
        <v>雅辉社区</v>
      </c>
      <c r="D169" s="57">
        <f>[1]江陵街道!C14</f>
        <v>80</v>
      </c>
      <c r="E169" s="29">
        <v>70</v>
      </c>
      <c r="F169" s="29">
        <v>28800</v>
      </c>
      <c r="G169" s="30" t="s">
        <v>16</v>
      </c>
      <c r="H169" s="29">
        <f t="shared" si="29"/>
        <v>0</v>
      </c>
      <c r="I169" s="19">
        <f t="shared" si="30"/>
        <v>28800</v>
      </c>
      <c r="J169" s="29">
        <v>24800</v>
      </c>
      <c r="K169" s="31">
        <f t="shared" si="31"/>
        <v>4000</v>
      </c>
    </row>
    <row r="170" s="2" customFormat="1" ht="21" customHeight="1" spans="1:12">
      <c r="A170" s="32" t="s">
        <v>21</v>
      </c>
      <c r="B170" s="33"/>
      <c r="C170" s="34">
        <f>SUM(A169-A161+1)</f>
        <v>9</v>
      </c>
      <c r="D170" s="58">
        <f t="shared" ref="D170:K170" si="32">SUM(D161:D169)</f>
        <v>5007.5</v>
      </c>
      <c r="E170" s="58"/>
      <c r="F170" s="58">
        <f t="shared" si="32"/>
        <v>1886639.32</v>
      </c>
      <c r="G170" s="58">
        <f t="shared" si="32"/>
        <v>0</v>
      </c>
      <c r="H170" s="58">
        <f t="shared" si="32"/>
        <v>0</v>
      </c>
      <c r="I170" s="58">
        <f t="shared" si="32"/>
        <v>1886639.32</v>
      </c>
      <c r="J170" s="58">
        <f t="shared" si="32"/>
        <v>1552325</v>
      </c>
      <c r="K170" s="59">
        <f t="shared" si="32"/>
        <v>334314.32</v>
      </c>
      <c r="L170" s="1"/>
    </row>
    <row r="171" s="1" customFormat="1" ht="21" customHeight="1" spans="1:12">
      <c r="A171" s="15">
        <v>156</v>
      </c>
      <c r="B171" s="60" t="s">
        <v>31</v>
      </c>
      <c r="C171" s="17" t="str">
        <f>[1]横扇街道!B6</f>
        <v>安湖村</v>
      </c>
      <c r="D171" s="61">
        <f>[1]横扇街道!G6</f>
        <v>293.86</v>
      </c>
      <c r="E171" s="18">
        <v>70</v>
      </c>
      <c r="F171" s="18">
        <v>105789.6</v>
      </c>
      <c r="G171" s="36" t="s">
        <v>16</v>
      </c>
      <c r="H171" s="18">
        <f t="shared" ref="H171:H183" si="33">IF(G171="是",D171*280,0)</f>
        <v>0</v>
      </c>
      <c r="I171" s="19">
        <f t="shared" ref="I171:I183" si="34">SUM(H171+F171)</f>
        <v>105789.6</v>
      </c>
      <c r="J171" s="18">
        <v>91096.6</v>
      </c>
      <c r="K171" s="37">
        <f t="shared" ref="K171:K183" si="35">I171-J171</f>
        <v>14693</v>
      </c>
    </row>
    <row r="172" s="1" customFormat="1" ht="21" customHeight="1" spans="1:12">
      <c r="A172" s="38">
        <v>157</v>
      </c>
      <c r="B172" s="62"/>
      <c r="C172" s="23" t="str">
        <f>[1]横扇街道!B7</f>
        <v>北横村</v>
      </c>
      <c r="D172" s="63">
        <f>[1]横扇街道!G7</f>
        <v>2902.04</v>
      </c>
      <c r="E172" s="19">
        <v>93.89</v>
      </c>
      <c r="F172" s="19">
        <v>1183393.87</v>
      </c>
      <c r="G172" s="20" t="s">
        <v>15</v>
      </c>
      <c r="H172" s="19">
        <f t="shared" si="33"/>
        <v>812571.2</v>
      </c>
      <c r="I172" s="19">
        <f t="shared" si="34"/>
        <v>1995965.07</v>
      </c>
      <c r="J172" s="19">
        <v>899632.4</v>
      </c>
      <c r="K172" s="21">
        <f t="shared" si="35"/>
        <v>1096332.67</v>
      </c>
    </row>
    <row r="173" s="1" customFormat="1" ht="21" customHeight="1" spans="1:12">
      <c r="A173" s="38">
        <v>158</v>
      </c>
      <c r="B173" s="62"/>
      <c r="C173" s="23" t="str">
        <f>[1]横扇街道!B8</f>
        <v>沧洲村</v>
      </c>
      <c r="D173" s="63">
        <f>[1]横扇街道!G8</f>
        <v>1270.01</v>
      </c>
      <c r="E173" s="19">
        <v>87.44</v>
      </c>
      <c r="F173" s="19">
        <v>501501.55</v>
      </c>
      <c r="G173" s="20" t="s">
        <v>15</v>
      </c>
      <c r="H173" s="19">
        <f t="shared" si="33"/>
        <v>355602.8</v>
      </c>
      <c r="I173" s="19">
        <f t="shared" si="34"/>
        <v>857104.35</v>
      </c>
      <c r="J173" s="19">
        <v>393703.1</v>
      </c>
      <c r="K173" s="21">
        <f t="shared" si="35"/>
        <v>463401.25</v>
      </c>
    </row>
    <row r="174" s="1" customFormat="1" ht="21" customHeight="1" spans="1:12">
      <c r="A174" s="38">
        <v>159</v>
      </c>
      <c r="B174" s="62"/>
      <c r="C174" s="23" t="str">
        <f>[1]横扇街道!B9</f>
        <v>戗港村</v>
      </c>
      <c r="D174" s="63">
        <f>[1]横扇街道!G9</f>
        <v>1579</v>
      </c>
      <c r="E174" s="19">
        <v>76.43</v>
      </c>
      <c r="F174" s="19">
        <v>588745.94</v>
      </c>
      <c r="G174" s="20" t="s">
        <v>16</v>
      </c>
      <c r="H174" s="19">
        <f t="shared" si="33"/>
        <v>0</v>
      </c>
      <c r="I174" s="19">
        <f t="shared" si="34"/>
        <v>588745.94</v>
      </c>
      <c r="J174" s="19">
        <v>489490</v>
      </c>
      <c r="K174" s="21">
        <f t="shared" si="35"/>
        <v>99255.9399999999</v>
      </c>
    </row>
    <row r="175" s="1" customFormat="1" ht="21" customHeight="1" spans="1:12">
      <c r="A175" s="38">
        <v>160</v>
      </c>
      <c r="B175" s="62"/>
      <c r="C175" s="23" t="str">
        <f>[1]横扇街道!B10</f>
        <v>圣牛村</v>
      </c>
      <c r="D175" s="63">
        <f>[1]横扇街道!G10</f>
        <v>250.93</v>
      </c>
      <c r="E175" s="19">
        <v>70</v>
      </c>
      <c r="F175" s="19">
        <v>90334.8</v>
      </c>
      <c r="G175" s="20" t="s">
        <v>16</v>
      </c>
      <c r="H175" s="19">
        <f t="shared" si="33"/>
        <v>0</v>
      </c>
      <c r="I175" s="19">
        <f t="shared" si="34"/>
        <v>90334.8</v>
      </c>
      <c r="J175" s="19">
        <v>77788.3</v>
      </c>
      <c r="K175" s="21">
        <f t="shared" si="35"/>
        <v>12546.5</v>
      </c>
    </row>
    <row r="176" s="1" customFormat="1" ht="21" customHeight="1" spans="1:12">
      <c r="A176" s="38">
        <v>161</v>
      </c>
      <c r="B176" s="62"/>
      <c r="C176" s="23" t="str">
        <f>[1]横扇街道!B11</f>
        <v>双湾村</v>
      </c>
      <c r="D176" s="63">
        <f>[1]横扇街道!G11</f>
        <v>1042.49</v>
      </c>
      <c r="E176" s="19">
        <v>94.44</v>
      </c>
      <c r="F176" s="19">
        <v>426253.31</v>
      </c>
      <c r="G176" s="20" t="s">
        <v>16</v>
      </c>
      <c r="H176" s="19">
        <f t="shared" si="33"/>
        <v>0</v>
      </c>
      <c r="I176" s="19">
        <f t="shared" si="34"/>
        <v>426253.31</v>
      </c>
      <c r="J176" s="19">
        <v>323171.9</v>
      </c>
      <c r="K176" s="21">
        <f t="shared" si="35"/>
        <v>103081.41</v>
      </c>
    </row>
    <row r="177" s="1" customFormat="1" ht="21" customHeight="1" spans="1:11">
      <c r="A177" s="38">
        <v>162</v>
      </c>
      <c r="B177" s="62"/>
      <c r="C177" s="23" t="str">
        <f>[1]横扇街道!B12</f>
        <v>四都村</v>
      </c>
      <c r="D177" s="63">
        <f>[1]横扇街道!G12</f>
        <v>3235.79</v>
      </c>
      <c r="E177" s="19">
        <v>98.87</v>
      </c>
      <c r="F177" s="19">
        <v>1351718.91</v>
      </c>
      <c r="G177" s="20" t="s">
        <v>15</v>
      </c>
      <c r="H177" s="19">
        <f t="shared" si="33"/>
        <v>906021.2</v>
      </c>
      <c r="I177" s="19">
        <f t="shared" si="34"/>
        <v>2257740.11</v>
      </c>
      <c r="J177" s="19">
        <v>1003094.9</v>
      </c>
      <c r="K177" s="21">
        <f t="shared" si="35"/>
        <v>1254645.21</v>
      </c>
    </row>
    <row r="178" s="1" customFormat="1" ht="21" customHeight="1" spans="1:11">
      <c r="A178" s="38">
        <v>163</v>
      </c>
      <c r="B178" s="62"/>
      <c r="C178" s="23" t="str">
        <f>[1]横扇街道!B13</f>
        <v>太浦河村</v>
      </c>
      <c r="D178" s="63">
        <f>[1]横扇街道!G13</f>
        <v>1551.91</v>
      </c>
      <c r="E178" s="19">
        <v>75.45</v>
      </c>
      <c r="F178" s="19">
        <v>575603.42</v>
      </c>
      <c r="G178" s="20" t="s">
        <v>16</v>
      </c>
      <c r="H178" s="19">
        <f t="shared" si="33"/>
        <v>0</v>
      </c>
      <c r="I178" s="19">
        <f t="shared" si="34"/>
        <v>575603.42</v>
      </c>
      <c r="J178" s="19">
        <v>481092.1</v>
      </c>
      <c r="K178" s="21">
        <f t="shared" si="35"/>
        <v>94511.32</v>
      </c>
    </row>
    <row r="179" s="1" customFormat="1" ht="21" customHeight="1" spans="1:11">
      <c r="A179" s="38">
        <v>164</v>
      </c>
      <c r="B179" s="62"/>
      <c r="C179" s="23" t="str">
        <f>[1]横扇街道!B14</f>
        <v>菀南村</v>
      </c>
      <c r="D179" s="63">
        <f>[1]横扇街道!G14</f>
        <v>650.01</v>
      </c>
      <c r="E179" s="19">
        <v>70</v>
      </c>
      <c r="F179" s="19">
        <v>234003.6</v>
      </c>
      <c r="G179" s="20" t="s">
        <v>16</v>
      </c>
      <c r="H179" s="19">
        <f t="shared" si="33"/>
        <v>0</v>
      </c>
      <c r="I179" s="19">
        <f t="shared" si="34"/>
        <v>234003.6</v>
      </c>
      <c r="J179" s="19">
        <v>201503.1</v>
      </c>
      <c r="K179" s="21">
        <f t="shared" si="35"/>
        <v>32500.5</v>
      </c>
    </row>
    <row r="180" s="1" customFormat="1" ht="21" customHeight="1" spans="1:11">
      <c r="A180" s="38">
        <v>165</v>
      </c>
      <c r="B180" s="62"/>
      <c r="C180" s="23" t="str">
        <f>[1]横扇街道!B15</f>
        <v>新湖村</v>
      </c>
      <c r="D180" s="63">
        <f>[1]横扇街道!G15</f>
        <v>622</v>
      </c>
      <c r="E180" s="19">
        <v>70</v>
      </c>
      <c r="F180" s="19">
        <v>223920</v>
      </c>
      <c r="G180" s="20" t="s">
        <v>16</v>
      </c>
      <c r="H180" s="19">
        <f t="shared" si="33"/>
        <v>0</v>
      </c>
      <c r="I180" s="19">
        <f t="shared" si="34"/>
        <v>223920</v>
      </c>
      <c r="J180" s="19">
        <v>192820</v>
      </c>
      <c r="K180" s="21">
        <f t="shared" si="35"/>
        <v>31100</v>
      </c>
    </row>
    <row r="181" s="1" customFormat="1" ht="21" customHeight="1" spans="1:11">
      <c r="A181" s="38">
        <v>166</v>
      </c>
      <c r="B181" s="62"/>
      <c r="C181" s="23" t="str">
        <f>[1]横扇街道!B16</f>
        <v>星字湾村</v>
      </c>
      <c r="D181" s="63">
        <f>[1]横扇街道!G16</f>
        <v>2113.98</v>
      </c>
      <c r="E181" s="19">
        <v>100</v>
      </c>
      <c r="F181" s="19">
        <v>887871.6</v>
      </c>
      <c r="G181" s="20" t="s">
        <v>15</v>
      </c>
      <c r="H181" s="19">
        <f t="shared" si="33"/>
        <v>591914.4</v>
      </c>
      <c r="I181" s="19">
        <f t="shared" si="34"/>
        <v>1479786</v>
      </c>
      <c r="J181" s="19">
        <v>655333.8</v>
      </c>
      <c r="K181" s="21">
        <f t="shared" si="35"/>
        <v>824452.2</v>
      </c>
    </row>
    <row r="182" s="1" customFormat="1" ht="21" customHeight="1" spans="1:11">
      <c r="A182" s="38">
        <v>167</v>
      </c>
      <c r="B182" s="62"/>
      <c r="C182" s="23" t="str">
        <f>[1]横扇街道!B17</f>
        <v>姚家港村</v>
      </c>
      <c r="D182" s="63">
        <f>[1]横扇街道!G17</f>
        <v>195</v>
      </c>
      <c r="E182" s="19">
        <v>93.82</v>
      </c>
      <c r="F182" s="19">
        <v>79489.8</v>
      </c>
      <c r="G182" s="20" t="s">
        <v>16</v>
      </c>
      <c r="H182" s="19">
        <f t="shared" si="33"/>
        <v>0</v>
      </c>
      <c r="I182" s="19">
        <f t="shared" si="34"/>
        <v>79489.8</v>
      </c>
      <c r="J182" s="19">
        <v>60450</v>
      </c>
      <c r="K182" s="21">
        <f t="shared" si="35"/>
        <v>19039.8</v>
      </c>
    </row>
    <row r="183" s="1" customFormat="1" ht="21" customHeight="1" spans="1:11">
      <c r="A183" s="40">
        <v>168</v>
      </c>
      <c r="B183" s="64"/>
      <c r="C183" s="28" t="str">
        <f>[1]横扇街道!B18</f>
        <v>叶家港村</v>
      </c>
      <c r="D183" s="65">
        <f>[1]横扇街道!G18</f>
        <v>1252.2</v>
      </c>
      <c r="E183" s="29">
        <v>71.82</v>
      </c>
      <c r="F183" s="29">
        <v>455350.01</v>
      </c>
      <c r="G183" s="30" t="s">
        <v>15</v>
      </c>
      <c r="H183" s="29">
        <f t="shared" si="33"/>
        <v>350616</v>
      </c>
      <c r="I183" s="19">
        <f t="shared" si="34"/>
        <v>805966.01</v>
      </c>
      <c r="J183" s="29">
        <v>388182</v>
      </c>
      <c r="K183" s="31">
        <f t="shared" si="35"/>
        <v>417784.01</v>
      </c>
    </row>
    <row r="184" s="1" customFormat="1" ht="21" customHeight="1" spans="1:11">
      <c r="A184" s="32" t="s">
        <v>21</v>
      </c>
      <c r="B184" s="33"/>
      <c r="C184" s="34">
        <f>SUM(A183-A171+1)</f>
        <v>13</v>
      </c>
      <c r="D184" s="42">
        <f t="shared" ref="D184:K184" si="36">SUM(D171:D183)</f>
        <v>16959.22</v>
      </c>
      <c r="E184" s="42"/>
      <c r="F184" s="42">
        <f t="shared" si="36"/>
        <v>6703976.41</v>
      </c>
      <c r="G184" s="42">
        <f t="shared" si="36"/>
        <v>0</v>
      </c>
      <c r="H184" s="42">
        <f t="shared" si="36"/>
        <v>3016725.6</v>
      </c>
      <c r="I184" s="42">
        <f t="shared" si="36"/>
        <v>9720702.01</v>
      </c>
      <c r="J184" s="42">
        <f t="shared" si="36"/>
        <v>5257358.2</v>
      </c>
      <c r="K184" s="43">
        <f t="shared" si="36"/>
        <v>4463343.81</v>
      </c>
    </row>
    <row r="185" s="1" customFormat="1" ht="21" customHeight="1" spans="1:11">
      <c r="A185" s="15">
        <v>169</v>
      </c>
      <c r="B185" s="60" t="s">
        <v>32</v>
      </c>
      <c r="C185" s="17" t="str">
        <f>[1]八坼街道!B6</f>
        <v>黑龙村</v>
      </c>
      <c r="D185" s="61">
        <f>[1]八坼街道!G6</f>
        <v>2048.5</v>
      </c>
      <c r="E185" s="18">
        <v>70.41</v>
      </c>
      <c r="F185" s="18">
        <v>739139.77</v>
      </c>
      <c r="G185" s="36" t="s">
        <v>15</v>
      </c>
      <c r="H185" s="18">
        <f t="shared" ref="H185:H193" si="37">IF(G185="是",D185*280,0)</f>
        <v>573580</v>
      </c>
      <c r="I185" s="19">
        <f t="shared" ref="I185:I193" si="38">SUM(H185+F185)</f>
        <v>1312719.77</v>
      </c>
      <c r="J185" s="18">
        <v>635035</v>
      </c>
      <c r="K185" s="37">
        <f t="shared" ref="K185:K193" si="39">I185-J185</f>
        <v>677684.77</v>
      </c>
    </row>
    <row r="186" s="1" customFormat="1" ht="21" customHeight="1" spans="1:11">
      <c r="A186" s="38">
        <v>170</v>
      </c>
      <c r="B186" s="62"/>
      <c r="C186" s="23" t="str">
        <f>[1]八坼街道!B7</f>
        <v>汤华村</v>
      </c>
      <c r="D186" s="63">
        <f>[1]八坼街道!G7</f>
        <v>3231.43</v>
      </c>
      <c r="E186" s="19">
        <v>90.01</v>
      </c>
      <c r="F186" s="19">
        <v>1292636.63</v>
      </c>
      <c r="G186" s="20" t="s">
        <v>15</v>
      </c>
      <c r="H186" s="19">
        <f t="shared" si="37"/>
        <v>904800.4</v>
      </c>
      <c r="I186" s="19">
        <f t="shared" si="38"/>
        <v>2197437.03</v>
      </c>
      <c r="J186" s="19">
        <v>1001743.3</v>
      </c>
      <c r="K186" s="21">
        <f t="shared" si="39"/>
        <v>1195693.73</v>
      </c>
    </row>
    <row r="187" s="1" customFormat="1" ht="21" customHeight="1" spans="1:11">
      <c r="A187" s="38">
        <v>171</v>
      </c>
      <c r="B187" s="62"/>
      <c r="C187" s="23" t="str">
        <f>[1]八坼街道!B8</f>
        <v>石铁村</v>
      </c>
      <c r="D187" s="63">
        <f>[1]八坼街道!G8</f>
        <v>1301</v>
      </c>
      <c r="E187" s="19">
        <v>91.83</v>
      </c>
      <c r="F187" s="19">
        <v>525161.66</v>
      </c>
      <c r="G187" s="20" t="s">
        <v>15</v>
      </c>
      <c r="H187" s="19">
        <f t="shared" si="37"/>
        <v>364280</v>
      </c>
      <c r="I187" s="19">
        <f t="shared" si="38"/>
        <v>889441.66</v>
      </c>
      <c r="J187" s="19">
        <v>403310</v>
      </c>
      <c r="K187" s="21">
        <f t="shared" si="39"/>
        <v>486131.66</v>
      </c>
    </row>
    <row r="188" s="1" customFormat="1" ht="21" customHeight="1" spans="1:11">
      <c r="A188" s="38">
        <v>172</v>
      </c>
      <c r="B188" s="62"/>
      <c r="C188" s="23" t="str">
        <f>[1]八坼街道!B9</f>
        <v>双联村（联民村）</v>
      </c>
      <c r="D188" s="63">
        <f>[1]八坼街道!G9</f>
        <v>3453.59</v>
      </c>
      <c r="E188" s="19">
        <v>95.55</v>
      </c>
      <c r="F188" s="19">
        <v>1419770.85</v>
      </c>
      <c r="G188" s="20" t="s">
        <v>15</v>
      </c>
      <c r="H188" s="19">
        <f t="shared" si="37"/>
        <v>967005.2</v>
      </c>
      <c r="I188" s="19">
        <f t="shared" si="38"/>
        <v>2386776.05</v>
      </c>
      <c r="J188" s="19">
        <v>1070612.9</v>
      </c>
      <c r="K188" s="21">
        <f t="shared" si="39"/>
        <v>1316163.15</v>
      </c>
    </row>
    <row r="189" s="1" customFormat="1" ht="21" customHeight="1" spans="1:11">
      <c r="A189" s="38">
        <v>173</v>
      </c>
      <c r="B189" s="62"/>
      <c r="C189" s="23" t="str">
        <f>[1]八坼街道!B10</f>
        <v>双联村（友联村）</v>
      </c>
      <c r="D189" s="63">
        <f>[1]八坼街道!G10</f>
        <v>212.69</v>
      </c>
      <c r="E189" s="19">
        <v>70</v>
      </c>
      <c r="F189" s="19">
        <v>76568.4</v>
      </c>
      <c r="G189" s="20" t="s">
        <v>16</v>
      </c>
      <c r="H189" s="19">
        <f t="shared" si="37"/>
        <v>0</v>
      </c>
      <c r="I189" s="19">
        <f t="shared" si="38"/>
        <v>76568.4</v>
      </c>
      <c r="J189" s="19">
        <v>65933.9</v>
      </c>
      <c r="K189" s="21">
        <f t="shared" si="39"/>
        <v>10634.5</v>
      </c>
    </row>
    <row r="190" s="1" customFormat="1" ht="21" customHeight="1" spans="1:11">
      <c r="A190" s="38">
        <v>174</v>
      </c>
      <c r="B190" s="62"/>
      <c r="C190" s="23" t="str">
        <f>[1]八坼街道!B11</f>
        <v>新营村</v>
      </c>
      <c r="D190" s="63">
        <f>[1]八坼街道!G11</f>
        <v>1741.16</v>
      </c>
      <c r="E190" s="19">
        <v>72.65</v>
      </c>
      <c r="F190" s="19">
        <v>636045.75</v>
      </c>
      <c r="G190" s="20" t="s">
        <v>15</v>
      </c>
      <c r="H190" s="19">
        <f t="shared" si="37"/>
        <v>487524.8</v>
      </c>
      <c r="I190" s="19">
        <f t="shared" si="38"/>
        <v>1123570.55</v>
      </c>
      <c r="J190" s="19">
        <v>539759.6</v>
      </c>
      <c r="K190" s="21">
        <f t="shared" si="39"/>
        <v>583810.95</v>
      </c>
    </row>
    <row r="191" s="1" customFormat="1" ht="21" customHeight="1" spans="1:11">
      <c r="A191" s="38">
        <v>175</v>
      </c>
      <c r="B191" s="62"/>
      <c r="C191" s="23" t="str">
        <f>[1]八坼街道!B12</f>
        <v>直港村（直港村）</v>
      </c>
      <c r="D191" s="63">
        <f>[1]八坼街道!G12</f>
        <v>2626.21</v>
      </c>
      <c r="E191" s="19">
        <v>98.14</v>
      </c>
      <c r="F191" s="19">
        <v>1093238.7</v>
      </c>
      <c r="G191" s="20" t="s">
        <v>15</v>
      </c>
      <c r="H191" s="19">
        <f t="shared" si="37"/>
        <v>735338.8</v>
      </c>
      <c r="I191" s="19">
        <f t="shared" si="38"/>
        <v>1828577.5</v>
      </c>
      <c r="J191" s="19">
        <v>814125.1</v>
      </c>
      <c r="K191" s="21">
        <f t="shared" si="39"/>
        <v>1014452.4</v>
      </c>
    </row>
    <row r="192" s="1" customFormat="1" ht="21" customHeight="1" spans="1:11">
      <c r="A192" s="38">
        <v>176</v>
      </c>
      <c r="B192" s="62"/>
      <c r="C192" s="23" t="str">
        <f>[1]八坼街道!B13</f>
        <v>直港村（练聚）</v>
      </c>
      <c r="D192" s="63">
        <f>[1]八坼街道!G13</f>
        <v>901.75</v>
      </c>
      <c r="E192" s="19">
        <v>79.22</v>
      </c>
      <c r="F192" s="19">
        <v>341258.27</v>
      </c>
      <c r="G192" s="20" t="s">
        <v>15</v>
      </c>
      <c r="H192" s="19">
        <f t="shared" si="37"/>
        <v>252490</v>
      </c>
      <c r="I192" s="19">
        <f t="shared" si="38"/>
        <v>593748.27</v>
      </c>
      <c r="J192" s="19">
        <v>279542.5</v>
      </c>
      <c r="K192" s="21">
        <f t="shared" si="39"/>
        <v>314205.77</v>
      </c>
    </row>
    <row r="193" s="1" customFormat="1" ht="21" customHeight="1" spans="1:12">
      <c r="A193" s="40">
        <v>177</v>
      </c>
      <c r="B193" s="64"/>
      <c r="C193" s="28" t="str">
        <f>[1]八坼街道!B14</f>
        <v>农创村</v>
      </c>
      <c r="D193" s="65">
        <f>[1]八坼街道!G14</f>
        <v>809.15</v>
      </c>
      <c r="E193" s="29">
        <v>87.86</v>
      </c>
      <c r="F193" s="29">
        <v>320196.84</v>
      </c>
      <c r="G193" s="30" t="s">
        <v>15</v>
      </c>
      <c r="H193" s="29">
        <f t="shared" si="37"/>
        <v>226562</v>
      </c>
      <c r="I193" s="19">
        <f t="shared" si="38"/>
        <v>546758.84</v>
      </c>
      <c r="J193" s="29">
        <v>250836.5</v>
      </c>
      <c r="K193" s="31">
        <f t="shared" si="39"/>
        <v>295922.34</v>
      </c>
    </row>
    <row r="194" s="1" customFormat="1" ht="21" customHeight="1" spans="1:12">
      <c r="A194" s="66" t="s">
        <v>21</v>
      </c>
      <c r="B194" s="67"/>
      <c r="C194" s="68">
        <f>SUM(A193-A185+1)</f>
        <v>9</v>
      </c>
      <c r="D194" s="69">
        <f t="shared" ref="D194:K194" si="40">SUM(D185:D193)</f>
        <v>16325.48</v>
      </c>
      <c r="E194" s="69"/>
      <c r="F194" s="69">
        <f t="shared" si="40"/>
        <v>6444016.87</v>
      </c>
      <c r="G194" s="69">
        <f t="shared" si="40"/>
        <v>0</v>
      </c>
      <c r="H194" s="69">
        <f t="shared" si="40"/>
        <v>4511581.2</v>
      </c>
      <c r="I194" s="69">
        <f t="shared" si="40"/>
        <v>10955598.07</v>
      </c>
      <c r="J194" s="69">
        <f t="shared" si="40"/>
        <v>5060898.8</v>
      </c>
      <c r="K194" s="70">
        <f t="shared" si="40"/>
        <v>5894699.27</v>
      </c>
    </row>
    <row r="195" s="1" customFormat="1" ht="21" customHeight="1" spans="1:12">
      <c r="A195" s="32" t="s">
        <v>33</v>
      </c>
      <c r="B195" s="33"/>
      <c r="C195" s="71">
        <f t="shared" ref="C195:K195" si="41">SUM(C106,C90,C128,C149,C72,C48,C170,C160,C194,C184)</f>
        <v>177</v>
      </c>
      <c r="D195" s="42">
        <f t="shared" si="41"/>
        <v>233963.41</v>
      </c>
      <c r="E195" s="42">
        <f t="shared" si="41"/>
        <v>0</v>
      </c>
      <c r="F195" s="42">
        <f t="shared" si="41"/>
        <v>93344751.47</v>
      </c>
      <c r="G195" s="42">
        <f t="shared" si="41"/>
        <v>0</v>
      </c>
      <c r="H195" s="42">
        <f t="shared" si="41"/>
        <v>50645026.88</v>
      </c>
      <c r="I195" s="42">
        <f t="shared" si="41"/>
        <v>143989778.35</v>
      </c>
      <c r="J195" s="42">
        <f t="shared" si="41"/>
        <v>72528657.1</v>
      </c>
      <c r="K195" s="43">
        <f t="shared" si="41"/>
        <v>71336597.13</v>
      </c>
    </row>
    <row r="196" s="1" customFormat="1" ht="13.8"/>
    <row r="197" spans="1:12">
      <c r="L197" s="1"/>
    </row>
    <row r="198" spans="1:12">
      <c r="L198" s="1"/>
    </row>
    <row r="199" spans="1:12">
      <c r="L199" s="1"/>
    </row>
    <row r="200" spans="1:12">
      <c r="L200" s="1"/>
    </row>
    <row r="201" spans="1:12">
      <c r="L201" s="1"/>
    </row>
    <row r="202" spans="1:12">
      <c r="L202" s="1"/>
    </row>
    <row r="203" spans="1:12">
      <c r="L203" s="1"/>
    </row>
    <row r="204" spans="1:12">
      <c r="L204" s="1"/>
    </row>
    <row r="205" spans="1:12">
      <c r="L205" s="1"/>
    </row>
    <row r="206" spans="1:12">
      <c r="L206" s="1"/>
    </row>
    <row r="207" spans="1:12">
      <c r="L207" s="1"/>
    </row>
    <row r="215" ht="18" customHeight="1"/>
  </sheetData>
  <autoFilter xmlns:etc="http://www.wps.cn/officeDocument/2017/etCustomData" ref="A2:J215" etc:filterBottomFollowUsedRange="0">
    <extLst/>
  </autoFilter>
  <mergeCells count="26">
    <mergeCell ref="A2:K2"/>
    <mergeCell ref="A3:D3"/>
    <mergeCell ref="A48:B48"/>
    <mergeCell ref="A72:B72"/>
    <mergeCell ref="A90:B90"/>
    <mergeCell ref="A106:B106"/>
    <mergeCell ref="A128:B128"/>
    <mergeCell ref="A149:B149"/>
    <mergeCell ref="A160:B160"/>
    <mergeCell ref="A170:B170"/>
    <mergeCell ref="A184:B184"/>
    <mergeCell ref="A194:B194"/>
    <mergeCell ref="A195:B195"/>
    <mergeCell ref="A16:A17"/>
    <mergeCell ref="A34:A35"/>
    <mergeCell ref="A65:A66"/>
    <mergeCell ref="B5:B47"/>
    <mergeCell ref="B49:B71"/>
    <mergeCell ref="B73:B89"/>
    <mergeCell ref="B91:B105"/>
    <mergeCell ref="B107:B127"/>
    <mergeCell ref="B129:B148"/>
    <mergeCell ref="B150:B159"/>
    <mergeCell ref="B161:B169"/>
    <mergeCell ref="B171:B183"/>
    <mergeCell ref="B185:B193"/>
  </mergeCells>
  <pageMargins left="0.251388888888889" right="0.118055555555556" top="0.428472222222222" bottom="0.338194444444444" header="0.298611111111111" footer="0.259722222222222"/>
  <pageSetup paperSize="9" scale="81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2025年水稻田生态补偿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你不能再吃了</cp:lastModifiedBy>
  <dcterms:created xsi:type="dcterms:W3CDTF">2026-06-24T08:17:00Z</dcterms:created>
  <dcterms:modified xsi:type="dcterms:W3CDTF">2026-06-25T01:05:38Z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1B945C7EA87E4AF79DF44102CF287054_11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